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380" yWindow="-30" windowWidth="12495" windowHeight="11640" tabRatio="858" activeTab="5"/>
  </bookViews>
  <sheets>
    <sheet name="一般预算收入调整" sheetId="10" r:id="rId1"/>
    <sheet name="调入资金、预算稳定调减基金调整" sheetId="15" r:id="rId2"/>
    <sheet name="一般预算支出调整" sheetId="6" r:id="rId3"/>
    <sheet name="一般预算收支平衡表 " sheetId="14" r:id="rId4"/>
    <sheet name="支出项目间调整" sheetId="9" r:id="rId5"/>
    <sheet name="政府性基金预算调整" sheetId="11" r:id="rId6"/>
    <sheet name="国有资本经营预算调整" sheetId="12" r:id="rId7"/>
  </sheets>
  <externalReferences>
    <externalReference r:id="rId8"/>
    <externalReference r:id="rId9"/>
  </externalReferences>
  <definedNames>
    <definedName name="_xlnm.Database" localSheetId="3">#REF!</definedName>
    <definedName name="_xlnm.Database">#REF!</definedName>
    <definedName name="_xlnm.Print_Area" localSheetId="5">政府性基金预算调整!$A$1:$H$34</definedName>
    <definedName name="_xlnm.Print_Titles" localSheetId="3">'一般预算收支平衡表 '!$2:$4</definedName>
    <definedName name="_xlnm.Print_Titles" localSheetId="4">支出项目间调整!$2:$4</definedName>
    <definedName name="汇率" localSheetId="3">#REF!</definedName>
    <definedName name="汇率">#REF!</definedName>
    <definedName name="生产列1" localSheetId="3">#REF!</definedName>
    <definedName name="生产列1">#REF!</definedName>
    <definedName name="生产列11" localSheetId="3">#REF!</definedName>
    <definedName name="生产列11">#REF!</definedName>
    <definedName name="生产列15" localSheetId="3">#REF!</definedName>
    <definedName name="生产列15">#REF!</definedName>
    <definedName name="生产列16" localSheetId="3">#REF!</definedName>
    <definedName name="生产列16">#REF!</definedName>
    <definedName name="生产列17" localSheetId="3">#REF!</definedName>
    <definedName name="生产列17">#REF!</definedName>
    <definedName name="生产列19" localSheetId="3">#REF!</definedName>
    <definedName name="生产列19">#REF!</definedName>
    <definedName name="生产列2" localSheetId="3">#REF!</definedName>
    <definedName name="生产列2">#REF!</definedName>
    <definedName name="生产列20" localSheetId="3">#REF!</definedName>
    <definedName name="生产列20">#REF!</definedName>
    <definedName name="生产列3" localSheetId="3">#REF!</definedName>
    <definedName name="生产列3">#REF!</definedName>
    <definedName name="生产列4" localSheetId="3">#REF!</definedName>
    <definedName name="生产列4">#REF!</definedName>
    <definedName name="生产列5" localSheetId="3">#REF!</definedName>
    <definedName name="生产列5">#REF!</definedName>
    <definedName name="生产列6" localSheetId="3">#REF!</definedName>
    <definedName name="生产列6">#REF!</definedName>
    <definedName name="生产列7" localSheetId="3">#REF!</definedName>
    <definedName name="生产列7">#REF!</definedName>
    <definedName name="生产列8" localSheetId="3">#REF!</definedName>
    <definedName name="生产列8">#REF!</definedName>
    <definedName name="生产列9" localSheetId="3">#REF!</definedName>
    <definedName name="生产列9">#REF!</definedName>
    <definedName name="生产期" localSheetId="3">#REF!</definedName>
    <definedName name="生产期">#REF!</definedName>
    <definedName name="生产期1" localSheetId="3">#REF!</definedName>
    <definedName name="生产期1">#REF!</definedName>
    <definedName name="生产期11" localSheetId="3">#REF!</definedName>
    <definedName name="生产期11">#REF!</definedName>
    <definedName name="生产期15" localSheetId="3">#REF!</definedName>
    <definedName name="生产期15">#REF!</definedName>
    <definedName name="生产期16" localSheetId="3">#REF!</definedName>
    <definedName name="生产期16">#REF!</definedName>
    <definedName name="生产期17" localSheetId="3">#REF!</definedName>
    <definedName name="生产期17">#REF!</definedName>
    <definedName name="生产期19" localSheetId="3">#REF!</definedName>
    <definedName name="生产期19">#REF!</definedName>
    <definedName name="生产期2" localSheetId="3">#REF!</definedName>
    <definedName name="生产期2">#REF!</definedName>
    <definedName name="生产期20" localSheetId="3">#REF!</definedName>
    <definedName name="生产期20">#REF!</definedName>
    <definedName name="生产期3" localSheetId="3">#REF!</definedName>
    <definedName name="生产期3">#REF!</definedName>
    <definedName name="生产期4" localSheetId="3">#REF!</definedName>
    <definedName name="生产期4">#REF!</definedName>
    <definedName name="生产期5" localSheetId="3">#REF!</definedName>
    <definedName name="生产期5">#REF!</definedName>
    <definedName name="生产期6" localSheetId="3">#REF!</definedName>
    <definedName name="生产期6">#REF!</definedName>
    <definedName name="生产期7" localSheetId="3">#REF!</definedName>
    <definedName name="生产期7">#REF!</definedName>
    <definedName name="生产期8" localSheetId="3">#REF!</definedName>
    <definedName name="生产期8">#REF!</definedName>
    <definedName name="生产期9" localSheetId="3">#REF!</definedName>
    <definedName name="生产期9">#REF!</definedName>
  </definedNames>
  <calcPr calcId="144525"/>
</workbook>
</file>

<file path=xl/calcChain.xml><?xml version="1.0" encoding="utf-8"?>
<calcChain xmlns="http://schemas.openxmlformats.org/spreadsheetml/2006/main">
  <c r="C18" i="12" l="1"/>
  <c r="C13" i="12"/>
  <c r="E20" i="10" l="1"/>
  <c r="G25" i="10"/>
  <c r="G23" i="10" s="1"/>
  <c r="G26" i="10"/>
  <c r="G27" i="10"/>
  <c r="G28" i="10"/>
  <c r="G29" i="10"/>
  <c r="G24" i="10"/>
  <c r="E25" i="10"/>
  <c r="E26" i="10"/>
  <c r="E27" i="10"/>
  <c r="E28" i="10"/>
  <c r="E29" i="10"/>
  <c r="E24" i="10"/>
  <c r="C25" i="10"/>
  <c r="C26" i="10"/>
  <c r="C27" i="10"/>
  <c r="C28" i="10"/>
  <c r="C29" i="10"/>
  <c r="C24" i="10"/>
  <c r="D23" i="10"/>
  <c r="C9" i="10"/>
  <c r="C10" i="10"/>
  <c r="C11" i="10"/>
  <c r="C12" i="10"/>
  <c r="C13" i="10"/>
  <c r="C14" i="10"/>
  <c r="C15" i="10"/>
  <c r="C16" i="10"/>
  <c r="C17" i="10"/>
  <c r="C18" i="10"/>
  <c r="C19" i="10"/>
  <c r="C21" i="10"/>
  <c r="C22" i="10"/>
  <c r="C8" i="10"/>
  <c r="E9" i="10"/>
  <c r="E10" i="10"/>
  <c r="E11" i="10"/>
  <c r="E12" i="10"/>
  <c r="E13" i="10"/>
  <c r="E14" i="10"/>
  <c r="E15" i="10"/>
  <c r="E16" i="10"/>
  <c r="E17" i="10"/>
  <c r="E18" i="10"/>
  <c r="E19" i="10"/>
  <c r="E21" i="10"/>
  <c r="E22" i="10"/>
  <c r="E8" i="10"/>
  <c r="C7" i="10" l="1"/>
  <c r="E23" i="10"/>
  <c r="C23" i="10"/>
  <c r="C6" i="10" s="1"/>
  <c r="E7" i="10"/>
  <c r="E6" i="10" s="1"/>
  <c r="E10" i="15"/>
  <c r="E8" i="15"/>
  <c r="E9" i="15"/>
  <c r="E7" i="15"/>
  <c r="E6" i="15"/>
  <c r="C11" i="14" l="1"/>
  <c r="C28" i="11" l="1"/>
  <c r="F28" i="11"/>
  <c r="C9" i="15" l="1"/>
  <c r="E27" i="11" l="1"/>
  <c r="F27" i="11" s="1"/>
  <c r="C21" i="11"/>
  <c r="D21" i="11"/>
  <c r="D10" i="15" l="1"/>
  <c r="D9" i="15"/>
  <c r="D8" i="15"/>
  <c r="D7" i="15"/>
  <c r="C6" i="15"/>
  <c r="B6" i="15"/>
  <c r="D6" i="15" l="1"/>
  <c r="E24" i="14"/>
  <c r="F24" i="14" s="1"/>
  <c r="E17" i="12"/>
  <c r="D17" i="12"/>
  <c r="E15" i="12"/>
  <c r="D15" i="12"/>
  <c r="E14" i="12"/>
  <c r="D14" i="12"/>
  <c r="E13" i="12"/>
  <c r="D13" i="12"/>
  <c r="B13" i="12"/>
  <c r="E12" i="12"/>
  <c r="D12" i="12"/>
  <c r="C12" i="12"/>
  <c r="B12" i="12"/>
  <c r="D10" i="12"/>
  <c r="E10" i="12" s="1"/>
  <c r="D9" i="12"/>
  <c r="E9" i="12" s="1"/>
  <c r="D8" i="12"/>
  <c r="E8" i="12" s="1"/>
  <c r="D7" i="12"/>
  <c r="E7" i="12" s="1"/>
  <c r="E6" i="12"/>
  <c r="D6" i="12"/>
  <c r="D5" i="12"/>
  <c r="E5" i="12" s="1"/>
  <c r="C5" i="12"/>
  <c r="B5" i="12"/>
  <c r="G33" i="11"/>
  <c r="G32" i="11"/>
  <c r="F32" i="11"/>
  <c r="G31" i="11"/>
  <c r="F31" i="11"/>
  <c r="G30" i="11"/>
  <c r="F30" i="11"/>
  <c r="E30" i="11"/>
  <c r="G29" i="11"/>
  <c r="F29" i="11"/>
  <c r="E29" i="11"/>
  <c r="D29" i="11"/>
  <c r="C29" i="11"/>
  <c r="B29" i="11"/>
  <c r="G28" i="11"/>
  <c r="B26" i="11"/>
  <c r="E26" i="11" s="1"/>
  <c r="B25" i="11"/>
  <c r="E25" i="11" s="1"/>
  <c r="B24" i="11"/>
  <c r="E24" i="11" s="1"/>
  <c r="B23" i="11"/>
  <c r="E22" i="11"/>
  <c r="D20" i="11"/>
  <c r="C20" i="11"/>
  <c r="E19" i="11"/>
  <c r="F19" i="11" s="1"/>
  <c r="G19" i="11" s="1"/>
  <c r="B19" i="11"/>
  <c r="G18" i="11"/>
  <c r="F18" i="11"/>
  <c r="G17" i="11"/>
  <c r="F17" i="11"/>
  <c r="C17" i="11"/>
  <c r="F16" i="11"/>
  <c r="G16" i="11" s="1"/>
  <c r="G15" i="11"/>
  <c r="E15" i="11"/>
  <c r="F15" i="11" s="1"/>
  <c r="G14" i="11"/>
  <c r="E14" i="11"/>
  <c r="F14" i="11" s="1"/>
  <c r="B13" i="11"/>
  <c r="E13" i="11" s="1"/>
  <c r="B12" i="11"/>
  <c r="E12" i="11" s="1"/>
  <c r="F12" i="11" s="1"/>
  <c r="G12" i="11" s="1"/>
  <c r="B11" i="11"/>
  <c r="B10" i="11"/>
  <c r="E10" i="11" s="1"/>
  <c r="F10" i="11" s="1"/>
  <c r="G10" i="11" s="1"/>
  <c r="B9" i="11"/>
  <c r="E9" i="11" s="1"/>
  <c r="C8" i="11"/>
  <c r="C6" i="11" s="1"/>
  <c r="D6" i="11"/>
  <c r="C6" i="9"/>
  <c r="F27" i="14"/>
  <c r="B27" i="14"/>
  <c r="F26" i="14"/>
  <c r="F25" i="14"/>
  <c r="C25" i="14"/>
  <c r="C22" i="14" s="1"/>
  <c r="C21" i="14" s="1"/>
  <c r="E23" i="14"/>
  <c r="F23" i="14" s="1"/>
  <c r="D22" i="14"/>
  <c r="D21" i="14" s="1"/>
  <c r="B22" i="14"/>
  <c r="B21" i="14"/>
  <c r="F20" i="14"/>
  <c r="C20" i="14"/>
  <c r="F19" i="14"/>
  <c r="F18" i="14"/>
  <c r="F17" i="14"/>
  <c r="C17" i="14"/>
  <c r="B17" i="14"/>
  <c r="F16" i="14"/>
  <c r="E15" i="14"/>
  <c r="F15" i="14" s="1"/>
  <c r="E14" i="14"/>
  <c r="F14" i="14" s="1"/>
  <c r="E13" i="14"/>
  <c r="F13" i="14" s="1"/>
  <c r="E12" i="14"/>
  <c r="F12" i="14" s="1"/>
  <c r="B11" i="14"/>
  <c r="F10" i="14"/>
  <c r="C10" i="14"/>
  <c r="F9" i="14"/>
  <c r="C9" i="14"/>
  <c r="B9" i="14"/>
  <c r="F8" i="14"/>
  <c r="E8" i="14"/>
  <c r="F7" i="14"/>
  <c r="E7" i="14"/>
  <c r="D6" i="14"/>
  <c r="B6" i="14"/>
  <c r="C31" i="6"/>
  <c r="E31" i="6" s="1"/>
  <c r="F31" i="6" s="1"/>
  <c r="G31" i="6" s="1"/>
  <c r="G30" i="6"/>
  <c r="F30" i="6"/>
  <c r="E30" i="6"/>
  <c r="E29" i="6"/>
  <c r="F29" i="6" s="1"/>
  <c r="G29" i="6" s="1"/>
  <c r="G28" i="6"/>
  <c r="F28" i="6"/>
  <c r="E28" i="6"/>
  <c r="G27" i="6"/>
  <c r="F27" i="6"/>
  <c r="E27" i="6"/>
  <c r="C26" i="6"/>
  <c r="E26" i="6" s="1"/>
  <c r="F26" i="6" s="1"/>
  <c r="G26" i="6" s="1"/>
  <c r="G25" i="6"/>
  <c r="F25" i="6"/>
  <c r="E25" i="6"/>
  <c r="G24" i="6"/>
  <c r="F24" i="6"/>
  <c r="E24" i="6"/>
  <c r="G23" i="6"/>
  <c r="F23" i="6"/>
  <c r="E23" i="6"/>
  <c r="G22" i="6"/>
  <c r="C22" i="6"/>
  <c r="E22" i="6" s="1"/>
  <c r="G21" i="6"/>
  <c r="F21" i="6"/>
  <c r="E21" i="6"/>
  <c r="G20" i="6"/>
  <c r="F20" i="6"/>
  <c r="E20" i="6"/>
  <c r="G19" i="6"/>
  <c r="F19" i="6"/>
  <c r="E19" i="6"/>
  <c r="G18" i="6"/>
  <c r="F18" i="6"/>
  <c r="E18" i="6"/>
  <c r="G17" i="6"/>
  <c r="F17" i="6"/>
  <c r="E17" i="6"/>
  <c r="G16" i="6"/>
  <c r="F16" i="6"/>
  <c r="E16" i="6"/>
  <c r="G15" i="6"/>
  <c r="F15" i="6"/>
  <c r="E15" i="6"/>
  <c r="G14" i="6"/>
  <c r="F14" i="6"/>
  <c r="E14" i="6"/>
  <c r="G13" i="6"/>
  <c r="F13" i="6"/>
  <c r="E13" i="6"/>
  <c r="G12" i="6"/>
  <c r="F12" i="6"/>
  <c r="E12" i="6"/>
  <c r="G11" i="6"/>
  <c r="F11" i="6"/>
  <c r="E11" i="6"/>
  <c r="G10" i="6"/>
  <c r="F10" i="6"/>
  <c r="E10" i="6"/>
  <c r="G9" i="6"/>
  <c r="F9" i="6"/>
  <c r="E9" i="6"/>
  <c r="G8" i="6"/>
  <c r="F8" i="6"/>
  <c r="E8" i="6"/>
  <c r="G7" i="6"/>
  <c r="F7" i="6"/>
  <c r="E7" i="6"/>
  <c r="D6" i="6"/>
  <c r="B6" i="6"/>
  <c r="H29" i="10"/>
  <c r="F29" i="10"/>
  <c r="F28" i="10"/>
  <c r="H28" i="10" s="1"/>
  <c r="F27" i="10"/>
  <c r="H27" i="10" s="1"/>
  <c r="F26" i="10"/>
  <c r="H26" i="10" s="1"/>
  <c r="F25" i="10"/>
  <c r="H25" i="10" s="1"/>
  <c r="F24" i="10"/>
  <c r="B23" i="10"/>
  <c r="H22" i="10"/>
  <c r="F22" i="10"/>
  <c r="G22" i="10" s="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D7" i="10"/>
  <c r="D6" i="10" s="1"/>
  <c r="B7" i="10"/>
  <c r="B6" i="10" s="1"/>
  <c r="H8" i="10" l="1"/>
  <c r="G8" i="10"/>
  <c r="H10" i="10"/>
  <c r="G10" i="10"/>
  <c r="H12" i="10"/>
  <c r="G12" i="10"/>
  <c r="H14" i="10"/>
  <c r="G14" i="10"/>
  <c r="H16" i="10"/>
  <c r="G16" i="10"/>
  <c r="H18" i="10"/>
  <c r="G18" i="10"/>
  <c r="H20" i="10"/>
  <c r="H9" i="10"/>
  <c r="G9" i="10"/>
  <c r="H11" i="10"/>
  <c r="G11" i="10"/>
  <c r="H13" i="10"/>
  <c r="G13" i="10"/>
  <c r="H15" i="10"/>
  <c r="G15" i="10"/>
  <c r="H17" i="10"/>
  <c r="G17" i="10"/>
  <c r="H19" i="10"/>
  <c r="G19" i="10"/>
  <c r="H21" i="10"/>
  <c r="G21" i="10"/>
  <c r="H24" i="10"/>
  <c r="F23" i="10"/>
  <c r="H23" i="10" s="1"/>
  <c r="F7" i="10"/>
  <c r="E11" i="11"/>
  <c r="F11" i="11" s="1"/>
  <c r="G11" i="11" s="1"/>
  <c r="F13" i="11"/>
  <c r="G13" i="11" s="1"/>
  <c r="C33" i="11"/>
  <c r="C6" i="14"/>
  <c r="E11" i="14"/>
  <c r="F11" i="14" s="1"/>
  <c r="F6" i="14" s="1"/>
  <c r="E23" i="11"/>
  <c r="F23" i="11" s="1"/>
  <c r="G23" i="11" s="1"/>
  <c r="B21" i="11"/>
  <c r="B20" i="11" s="1"/>
  <c r="F25" i="11"/>
  <c r="G25" i="11" s="1"/>
  <c r="C6" i="6"/>
  <c r="F24" i="11"/>
  <c r="G24" i="11" s="1"/>
  <c r="F26" i="11"/>
  <c r="G26" i="11" s="1"/>
  <c r="F22" i="11"/>
  <c r="F9" i="11"/>
  <c r="G9" i="11" s="1"/>
  <c r="B8" i="11"/>
  <c r="B6" i="11" s="1"/>
  <c r="F22" i="6"/>
  <c r="F6" i="6" s="1"/>
  <c r="G6" i="6" s="1"/>
  <c r="E6" i="6"/>
  <c r="C27" i="14"/>
  <c r="F22" i="14"/>
  <c r="F21" i="14" s="1"/>
  <c r="E22" i="14"/>
  <c r="E21" i="14" s="1"/>
  <c r="G7" i="10" l="1"/>
  <c r="G6" i="10" s="1"/>
  <c r="H7" i="10"/>
  <c r="F6" i="10"/>
  <c r="H6" i="10" s="1"/>
  <c r="E8" i="11"/>
  <c r="E6" i="11" s="1"/>
  <c r="E6" i="14"/>
  <c r="F8" i="11"/>
  <c r="G8" i="11" s="1"/>
  <c r="E21" i="11"/>
  <c r="E20" i="11" s="1"/>
  <c r="F21" i="11"/>
  <c r="F20" i="11" s="1"/>
  <c r="G20" i="11" s="1"/>
  <c r="G22" i="11"/>
  <c r="G21" i="11" l="1"/>
  <c r="F6" i="11"/>
  <c r="G6" i="11" s="1"/>
</calcChain>
</file>

<file path=xl/sharedStrings.xml><?xml version="1.0" encoding="utf-8"?>
<sst xmlns="http://schemas.openxmlformats.org/spreadsheetml/2006/main" count="229" uniqueCount="184">
  <si>
    <t>附表一</t>
  </si>
  <si>
    <t>2020年全县一般公共预算收入调整情况表</t>
  </si>
  <si>
    <t xml:space="preserve">       单位：万元</t>
  </si>
  <si>
    <t>项        目</t>
  </si>
  <si>
    <t>年度预算数</t>
  </si>
  <si>
    <t>全年预计完成数</t>
  </si>
  <si>
    <t>增整数</t>
  </si>
  <si>
    <t>增整（%）</t>
  </si>
  <si>
    <t>备注</t>
  </si>
  <si>
    <t>合    计</t>
  </si>
  <si>
    <t>一、税收收入</t>
  </si>
  <si>
    <t xml:space="preserve">       增值税</t>
  </si>
  <si>
    <t xml:space="preserve">       企业所得税</t>
  </si>
  <si>
    <t xml:space="preserve">       个人所得税</t>
  </si>
  <si>
    <t xml:space="preserve">       资源税</t>
  </si>
  <si>
    <t xml:space="preserve">       城市维护建设税</t>
  </si>
  <si>
    <t xml:space="preserve">       房产税</t>
  </si>
  <si>
    <t xml:space="preserve">       印花税</t>
  </si>
  <si>
    <t xml:space="preserve">       城镇土地使用税</t>
  </si>
  <si>
    <t xml:space="preserve">       土地增值税</t>
  </si>
  <si>
    <t xml:space="preserve">       车船税</t>
  </si>
  <si>
    <t xml:space="preserve">       耕地占用税</t>
  </si>
  <si>
    <t xml:space="preserve">       契税</t>
  </si>
  <si>
    <t xml:space="preserve">       烟叶税</t>
  </si>
  <si>
    <t xml:space="preserve">       环保税</t>
  </si>
  <si>
    <t xml:space="preserve">       其他税收</t>
  </si>
  <si>
    <t>二、非税收入</t>
  </si>
  <si>
    <t xml:space="preserve">       专项收入</t>
  </si>
  <si>
    <t xml:space="preserve">       行政事业性收费收入</t>
  </si>
  <si>
    <t xml:space="preserve">       罚没收入</t>
  </si>
  <si>
    <t xml:space="preserve">        国有资源（资产）有偿使用收入</t>
  </si>
  <si>
    <t xml:space="preserve">       政府住房基金收入</t>
  </si>
  <si>
    <t xml:space="preserve">       其他收入</t>
  </si>
  <si>
    <t>说明：该表调整数为预计调整数，具体调整金额以年终决算为准。</t>
  </si>
  <si>
    <t>2020年全县调入资金、动用预算稳定调节基金调整情况表</t>
  </si>
  <si>
    <t>一、调入资金</t>
  </si>
  <si>
    <t>政府性基金预算</t>
  </si>
  <si>
    <t>国有资本经营预算</t>
  </si>
  <si>
    <t>其他资金</t>
  </si>
  <si>
    <t>二、动用预算稳定调节基金</t>
  </si>
  <si>
    <t>附表二</t>
  </si>
  <si>
    <t>2020年全县一般公共预算支出调整情况表</t>
  </si>
  <si>
    <t>新增债券</t>
  </si>
  <si>
    <t>年度调整</t>
  </si>
  <si>
    <t>小计</t>
  </si>
  <si>
    <t>一、一般公共预算支出</t>
  </si>
  <si>
    <t xml:space="preserve">    一般公共服务支出</t>
  </si>
  <si>
    <t>外交支出</t>
  </si>
  <si>
    <t>国防支出</t>
  </si>
  <si>
    <t>公共安全支出</t>
  </si>
  <si>
    <t>教育支出</t>
  </si>
  <si>
    <t>科学技术支出</t>
  </si>
  <si>
    <t>文化体育与传媒支出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</si>
  <si>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</si>
  <si>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</si>
  <si>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</si>
  <si>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</si>
  <si>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</si>
  <si>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</si>
  <si>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</si>
  <si>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</si>
  <si>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</si>
  <si>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</si>
  <si>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</si>
  <si>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</si>
  <si>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</si>
  <si>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</si>
  <si>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</si>
  <si>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含乡镇300万元</t>
  </si>
  <si>
    <t>其他支出</t>
  </si>
  <si>
    <t>其中：调减鸭蛋山非正规垃圾填埋场资源化治理项目10401万元</t>
  </si>
  <si>
    <t>债务付息支出</t>
  </si>
  <si>
    <t>债务发行费用支出</t>
  </si>
  <si>
    <t>2020年全县财政一般预算收支平衡情况表</t>
  </si>
  <si>
    <t>单位：万元</t>
  </si>
  <si>
    <t>项目</t>
  </si>
  <si>
    <t>2020年预算数</t>
  </si>
  <si>
    <t>一般预算收入合计</t>
  </si>
  <si>
    <t>一、地方级公共财政收入</t>
  </si>
  <si>
    <t>其中：乡镇烟草收入894万元</t>
  </si>
  <si>
    <t>三、省市专项转移支付收入</t>
  </si>
  <si>
    <t>其中：置换债券收入18900万元</t>
  </si>
  <si>
    <t>五、调入资金</t>
  </si>
  <si>
    <t xml:space="preserve">    （一）基金调入</t>
  </si>
  <si>
    <t xml:space="preserve">    （二）国有资本经营调入</t>
  </si>
  <si>
    <t xml:space="preserve">    （三）其他调入</t>
  </si>
  <si>
    <t>六、动用预算稳定调节基金</t>
  </si>
  <si>
    <t>七、上年结余</t>
  </si>
  <si>
    <t>八、上解上级财政(-)</t>
  </si>
  <si>
    <t xml:space="preserve">         1.体制上解支出</t>
  </si>
  <si>
    <t xml:space="preserve">         2.专项上解支出</t>
  </si>
  <si>
    <t>其中：置换债券收入18900万元用于还本</t>
  </si>
  <si>
    <t>一般预算支出合计</t>
  </si>
  <si>
    <t>一、县本级一般预算支出</t>
  </si>
  <si>
    <t xml:space="preserve">    （一）一般预算支出</t>
  </si>
  <si>
    <t xml:space="preserve">    （二）省市专项转移支付支出</t>
  </si>
  <si>
    <t xml:space="preserve">    （三）一般债券转贷收入安排的支出</t>
  </si>
  <si>
    <t>二、乡镇一般预算支出</t>
  </si>
  <si>
    <t>结转下年</t>
  </si>
  <si>
    <t>说明：该表调整数为预计调整数，具体调整金额、平衡情况以年终决算为准。</t>
  </si>
  <si>
    <t>单位</t>
  </si>
  <si>
    <t>金额</t>
  </si>
  <si>
    <t>各中小学</t>
  </si>
  <si>
    <t>附表五</t>
  </si>
  <si>
    <t>2020年部分支出项目间调整情况表</t>
  </si>
  <si>
    <t>摘    要</t>
  </si>
  <si>
    <t>一、县本级专项预算（公转商贷款贴息）</t>
  </si>
  <si>
    <t>其中：调剂支出项目小计</t>
  </si>
  <si>
    <t>政策调整，2020年1月起由市级统一支付</t>
  </si>
  <si>
    <t>市财政局 市教育局关于上缴2018年和2019年生源地信用助学贷款贴息及风险补偿金的通知</t>
  </si>
  <si>
    <t>二、县本级PPP项目专项预算（鸭蛋山非正规垃圾填埋场资源化治理项目）</t>
  </si>
  <si>
    <t>项目未完工，调减</t>
  </si>
  <si>
    <t>附表六</t>
  </si>
  <si>
    <t>2020年政府性基金收支调整情况表</t>
  </si>
  <si>
    <r>
      <rPr>
        <b/>
        <sz val="10"/>
        <color indexed="8"/>
        <rFont val="宋体"/>
        <family val="3"/>
        <charset val="134"/>
      </rPr>
      <t>增整（</t>
    </r>
    <r>
      <rPr>
        <b/>
        <sz val="10"/>
        <color indexed="8"/>
        <rFont val="仿宋_GB2312"/>
        <charset val="134"/>
      </rPr>
      <t>%</t>
    </r>
    <r>
      <rPr>
        <b/>
        <sz val="10"/>
        <color indexed="8"/>
        <rFont val="宋体"/>
        <family val="3"/>
        <charset val="134"/>
      </rPr>
      <t>）</t>
    </r>
  </si>
  <si>
    <t>收入合计</t>
  </si>
  <si>
    <t>一、上年结转</t>
  </si>
  <si>
    <t>二、基金收入</t>
  </si>
  <si>
    <t xml:space="preserve">   （一）土地出让金收入</t>
  </si>
  <si>
    <t xml:space="preserve">   （二）城市基础设施配套费收入</t>
  </si>
  <si>
    <t xml:space="preserve">   （三）污水处理费收入</t>
  </si>
  <si>
    <t xml:space="preserve">   （四）体育彩票公益金收入</t>
  </si>
  <si>
    <t xml:space="preserve">   （五）福利彩票公益金收入</t>
  </si>
  <si>
    <t xml:space="preserve">   （七）农业土地开发资金收入</t>
  </si>
  <si>
    <t>三、省市专项补助收入</t>
  </si>
  <si>
    <t>四、专项债券转贷收入</t>
  </si>
  <si>
    <t>其中：新增置换债券1100万元用于还本</t>
  </si>
  <si>
    <t>六、调出资金</t>
  </si>
  <si>
    <t>支出合计</t>
  </si>
  <si>
    <t>一、基金支出</t>
  </si>
  <si>
    <r>
      <rPr>
        <sz val="10"/>
        <rFont val="宋体"/>
        <family val="3"/>
        <charset val="134"/>
      </rPr>
      <t xml:space="preserve">   （一）</t>
    </r>
    <r>
      <rPr>
        <sz val="10"/>
        <color indexed="8"/>
        <rFont val="宋体"/>
        <family val="3"/>
        <charset val="134"/>
      </rPr>
      <t>土地出让金安排的支出</t>
    </r>
  </si>
  <si>
    <t xml:space="preserve">   （二）城市基础设施配套费支出</t>
  </si>
  <si>
    <t xml:space="preserve">   （三）城市污水处理费支出</t>
  </si>
  <si>
    <t xml:space="preserve">   （四）体育彩票公益金支出</t>
  </si>
  <si>
    <t xml:space="preserve">   （五）福利彩票公益金支出</t>
  </si>
  <si>
    <t>二、省市专项补助支出</t>
  </si>
  <si>
    <t>三、专项债券转贷收入安排的支出</t>
  </si>
  <si>
    <t xml:space="preserve">    （一）兴泉铁路资本金</t>
  </si>
  <si>
    <t xml:space="preserve">    （二）莆炎高速资本金</t>
  </si>
  <si>
    <t xml:space="preserve">    （三）福建（大田）机械铸造产业集聚区基础设施建设（一期）</t>
  </si>
  <si>
    <t>附表七</t>
  </si>
  <si>
    <t>2020年国有资本经营预算收支调整情况表</t>
  </si>
  <si>
    <t>项    目</t>
  </si>
  <si>
    <t>一、国有资本经营收入</t>
  </si>
  <si>
    <t xml:space="preserve">    1.福建兴田城市建设投资有限责任公司</t>
  </si>
  <si>
    <t xml:space="preserve">    2.福建省大田县商业总公司</t>
  </si>
  <si>
    <t xml:space="preserve">    3.大田县国有资产投资经营有限责任公司</t>
  </si>
  <si>
    <t xml:space="preserve">    4.大田县饮食服务公司</t>
  </si>
  <si>
    <t xml:space="preserve">    5.大田县赤头坂国有林场</t>
  </si>
  <si>
    <t xml:space="preserve">    1.国有资本经营支出</t>
  </si>
  <si>
    <t xml:space="preserve">     （1）弥补国有改制企业改革成本、棚户区改造支出</t>
  </si>
  <si>
    <t xml:space="preserve">     （2）市政服务设施建设项目等方面的支出</t>
  </si>
  <si>
    <t xml:space="preserve">    2.调出资金</t>
  </si>
  <si>
    <t>二、一般转移性支付收入</t>
    <phoneticPr fontId="46" type="noConversion"/>
  </si>
  <si>
    <t>四、债务转贷收入</t>
    <phoneticPr fontId="46" type="noConversion"/>
  </si>
  <si>
    <t>九、债务还本支出</t>
    <phoneticPr fontId="46" type="noConversion"/>
  </si>
  <si>
    <t>全年预计完成数</t>
    <phoneticPr fontId="47" type="noConversion"/>
  </si>
  <si>
    <t>附表三</t>
    <phoneticPr fontId="46" type="noConversion"/>
  </si>
  <si>
    <t>附表四</t>
    <phoneticPr fontId="46" type="noConversion"/>
  </si>
  <si>
    <t xml:space="preserve">   （六）国有土地收益基金收入</t>
    <phoneticPr fontId="46" type="noConversion"/>
  </si>
  <si>
    <t xml:space="preserve">   （六）国有土地收益基金支出</t>
    <phoneticPr fontId="46" type="noConversion"/>
  </si>
  <si>
    <t>五、专项债务还本支出</t>
    <phoneticPr fontId="46" type="noConversion"/>
  </si>
  <si>
    <t>住房和城乡建设局</t>
    <phoneticPr fontId="46" type="noConversion"/>
  </si>
  <si>
    <t>教育局</t>
    <phoneticPr fontId="46" type="noConversion"/>
  </si>
  <si>
    <t>人大办</t>
    <phoneticPr fontId="46" type="noConversion"/>
  </si>
  <si>
    <t>行政服务中心</t>
    <phoneticPr fontId="46" type="noConversion"/>
  </si>
  <si>
    <t>总医院</t>
    <phoneticPr fontId="46" type="noConversion"/>
  </si>
  <si>
    <t>追加2020年秋季生均公用经费</t>
    <phoneticPr fontId="46" type="noConversion"/>
  </si>
  <si>
    <t>拨付2020年秋季学期义务教育营养改善计划补助费</t>
    <phoneticPr fontId="46" type="noConversion"/>
  </si>
  <si>
    <t>追加经费补助</t>
    <phoneticPr fontId="46" type="noConversion"/>
  </si>
  <si>
    <t>追加采购防空警报器预算经费</t>
    <phoneticPr fontId="46" type="noConversion"/>
  </si>
  <si>
    <t>窗口工作人员着装经费</t>
    <phoneticPr fontId="46" type="noConversion"/>
  </si>
  <si>
    <t>工程建设项目审批管理系统建设和市网上办理大厅升级改造经费</t>
    <phoneticPr fontId="46" type="noConversion"/>
  </si>
  <si>
    <t>核拨事业管理运行经费</t>
    <phoneticPr fontId="46" type="noConversion"/>
  </si>
  <si>
    <t>拨付2020年秋季学期义务教育生活补助费</t>
    <phoneticPr fontId="46" type="noConversion"/>
  </si>
  <si>
    <t>全县</t>
    <phoneticPr fontId="46" type="noConversion"/>
  </si>
  <si>
    <t>其中：县本级</t>
    <phoneticPr fontId="46" type="noConversion"/>
  </si>
  <si>
    <t>其中：乡镇894万元</t>
    <phoneticPr fontId="46" type="noConversion"/>
  </si>
  <si>
    <t xml:space="preserve">     （3）国有企业退休人员社会化管理补助的支出</t>
    <phoneticPr fontId="46" type="noConversion"/>
  </si>
  <si>
    <t>三、国有资本经营支出总计</t>
    <phoneticPr fontId="46" type="noConversion"/>
  </si>
  <si>
    <t>二、转移性收入</t>
    <phoneticPr fontId="46" type="noConversion"/>
  </si>
  <si>
    <t>四、结转下年</t>
    <phoneticPr fontId="46" type="noConversion"/>
  </si>
  <si>
    <t>大田县大田县昌盛机械制造有限公司收储补偿款</t>
    <phoneticPr fontId="46" type="noConversion"/>
  </si>
  <si>
    <t>铁路建设指挥部关于加快筹缴兴泉铁路大田站扩容建设资金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</si>
</sst>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43" formatCode="_ * #,##0.00_ ;_ * \-#,##0.00_ ;_ * &quot;-&quot;??_ ;_ @_ "/>
    <numFmt numFmtId="176" formatCode="_-* #,##0.00_-;\-* #,##0.00_-;_-* &quot;-&quot;??_-;_-@_-"/>
    <numFmt numFmtId="177" formatCode="#,##0.00_ "/>
    <numFmt numFmtId="178" formatCode="_ \¥* #,##0.00_ ;_ \¥* \-#,##0.00_ ;_ \¥* &quot;-&quot;??_ ;_ @_ "/>
    <numFmt numFmtId="179" formatCode="0.00_ "/>
    <numFmt numFmtId="180" formatCode="0_ "/>
    <numFmt numFmtId="181" formatCode="_-&quot;€&quot;* #,##0.00_-;\-&quot;€&quot;* #,##0.00_-;_-&quot;€&quot;* &quot;-&quot;??_-;_-@_-"/>
    <numFmt numFmtId="182" formatCode="#,##0_ "/>
  </numFmts>
  <fonts count="48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1"/>
      <name val="仿宋_GB2312"/>
      <charset val="134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仿宋_GB2312"/>
      <charset val="134"/>
    </font>
    <font>
      <sz val="10"/>
      <color indexed="8"/>
      <name val="宋体"/>
      <family val="3"/>
      <charset val="134"/>
    </font>
    <font>
      <b/>
      <sz val="10"/>
      <name val="仿宋_GB2312"/>
      <charset val="134"/>
    </font>
    <font>
      <sz val="10"/>
      <color indexed="10"/>
      <name val="仿宋_GB2312"/>
      <charset val="134"/>
    </font>
    <font>
      <sz val="11"/>
      <name val="仿宋_GB2312"/>
      <charset val="134"/>
    </font>
    <font>
      <b/>
      <sz val="14"/>
      <name val="仿宋_GB2312"/>
      <charset val="134"/>
    </font>
    <font>
      <sz val="10"/>
      <color indexed="10"/>
      <name val="宋体"/>
      <family val="3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color indexed="8"/>
      <name val="宋体"/>
      <family val="3"/>
      <charset val="134"/>
    </font>
    <font>
      <b/>
      <sz val="10"/>
      <color indexed="8"/>
      <name val="仿宋_GB2312"/>
      <charset val="134"/>
    </font>
    <font>
      <sz val="10"/>
      <color indexed="8"/>
      <name val="仿宋_GB2312"/>
      <charset val="134"/>
    </font>
    <font>
      <sz val="16"/>
      <color indexed="8"/>
      <name val="方正小标宋简体"/>
      <family val="3"/>
      <charset val="134"/>
    </font>
    <font>
      <sz val="11"/>
      <color indexed="6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b/>
      <sz val="11"/>
      <color indexed="54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0"/>
      <name val="MS Sans Serif"/>
      <family val="1"/>
    </font>
    <font>
      <sz val="11"/>
      <color indexed="17"/>
      <name val="宋体"/>
      <family val="3"/>
      <charset val="134"/>
    </font>
    <font>
      <sz val="11"/>
      <color indexed="9"/>
      <name val="宋体"/>
      <family val="3"/>
      <charset val="134"/>
    </font>
    <font>
      <sz val="7"/>
      <name val="Small Fonts"/>
      <family val="2"/>
    </font>
    <font>
      <b/>
      <sz val="13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name val="Courier"/>
      <family val="3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949">
    <xf numFmtId="0" fontId="0" fillId="0" borderId="0"/>
    <xf numFmtId="0" fontId="4" fillId="0" borderId="0"/>
    <xf numFmtId="0" fontId="4" fillId="0" borderId="0"/>
    <xf numFmtId="0" fontId="2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11" borderId="10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178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27" fillId="0" borderId="0" applyNumberFormat="0" applyFill="0" applyBorder="0" applyAlignment="0" applyProtection="0">
      <alignment vertical="center"/>
    </xf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12" borderId="11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33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1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>
      <alignment vertical="center"/>
    </xf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24" fillId="1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4" fillId="0" borderId="0"/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37" fontId="35" fillId="0" borderId="0"/>
    <xf numFmtId="178" fontId="4" fillId="0" borderId="0" applyFon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7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8" fontId="4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4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34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4" fillId="1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2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10" borderId="9" applyNumberFormat="0" applyAlignment="0" applyProtection="0">
      <alignment vertical="center"/>
    </xf>
    <xf numFmtId="0" fontId="25" fillId="0" borderId="0"/>
    <xf numFmtId="43" fontId="4" fillId="0" borderId="0" applyFont="0" applyFill="0" applyBorder="0" applyAlignment="0" applyProtection="0"/>
    <xf numFmtId="0" fontId="24" fillId="0" borderId="0">
      <alignment vertical="center"/>
    </xf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  <xf numFmtId="0" fontId="2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178" fontId="4" fillId="0" borderId="0" applyFont="0" applyFill="0" applyBorder="0" applyAlignment="0" applyProtection="0"/>
    <xf numFmtId="0" fontId="24" fillId="0" borderId="0">
      <alignment vertical="center"/>
    </xf>
    <xf numFmtId="178" fontId="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178" fontId="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178" fontId="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178" fontId="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178" fontId="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center"/>
    </xf>
    <xf numFmtId="0" fontId="4" fillId="0" borderId="0"/>
    <xf numFmtId="0" fontId="4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39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0" fillId="0" borderId="15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29" fillId="1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2" fillId="0" borderId="0"/>
    <xf numFmtId="4" fontId="32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4" fillId="21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13" borderId="16" applyNumberFormat="0" applyAlignment="0" applyProtection="0">
      <alignment vertical="center"/>
    </xf>
    <xf numFmtId="0" fontId="43" fillId="0" borderId="0"/>
  </cellStyleXfs>
  <cellXfs count="248">
    <xf numFmtId="0" fontId="0" fillId="0" borderId="0" xfId="0"/>
    <xf numFmtId="0" fontId="1" fillId="0" borderId="0" xfId="999" applyFont="1" applyAlignment="1">
      <alignment vertical="center" wrapText="1"/>
    </xf>
    <xf numFmtId="0" fontId="2" fillId="0" borderId="0" xfId="999" applyFont="1" applyAlignment="1">
      <alignment vertical="center" wrapText="1"/>
    </xf>
    <xf numFmtId="0" fontId="3" fillId="0" borderId="0" xfId="999" applyFont="1" applyAlignment="1">
      <alignment horizontal="center" vertical="center" wrapText="1"/>
    </xf>
    <xf numFmtId="177" fontId="4" fillId="0" borderId="0" xfId="999" applyNumberFormat="1" applyAlignment="1">
      <alignment horizontal="center" vertical="center" wrapText="1"/>
    </xf>
    <xf numFmtId="179" fontId="4" fillId="0" borderId="0" xfId="999" applyNumberFormat="1" applyAlignment="1">
      <alignment horizontal="center" vertical="center" wrapText="1"/>
    </xf>
    <xf numFmtId="0" fontId="4" fillId="0" borderId="0" xfId="999" applyAlignment="1">
      <alignment vertical="center" wrapText="1"/>
    </xf>
    <xf numFmtId="0" fontId="5" fillId="0" borderId="0" xfId="996" applyFont="1" applyFill="1" applyAlignment="1">
      <alignment vertical="center" wrapText="1"/>
    </xf>
    <xf numFmtId="0" fontId="4" fillId="0" borderId="0" xfId="999" applyFont="1" applyAlignment="1">
      <alignment horizontal="right" vertical="center" wrapText="1"/>
    </xf>
    <xf numFmtId="0" fontId="3" fillId="2" borderId="1" xfId="1380" applyFont="1" applyFill="1" applyBorder="1" applyAlignment="1">
      <alignment horizontal="left" vertical="center" wrapText="1"/>
    </xf>
    <xf numFmtId="0" fontId="3" fillId="2" borderId="1" xfId="1380" applyFont="1" applyFill="1" applyBorder="1" applyAlignment="1">
      <alignment horizontal="right" vertical="center" wrapText="1"/>
    </xf>
    <xf numFmtId="0" fontId="7" fillId="2" borderId="2" xfId="1380" applyFont="1" applyFill="1" applyBorder="1" applyAlignment="1">
      <alignment horizontal="center" vertical="center" wrapText="1"/>
    </xf>
    <xf numFmtId="177" fontId="7" fillId="2" borderId="2" xfId="1380" applyNumberFormat="1" applyFont="1" applyFill="1" applyBorder="1" applyAlignment="1">
      <alignment horizontal="center" vertical="center" wrapText="1"/>
    </xf>
    <xf numFmtId="0" fontId="8" fillId="3" borderId="2" xfId="1311" applyFont="1" applyFill="1" applyBorder="1" applyAlignment="1">
      <alignment horizontal="center" vertical="center" wrapText="1"/>
    </xf>
    <xf numFmtId="179" fontId="8" fillId="3" borderId="2" xfId="1311" applyNumberFormat="1" applyFont="1" applyFill="1" applyBorder="1" applyAlignment="1">
      <alignment horizontal="center" vertical="center" wrapText="1"/>
    </xf>
    <xf numFmtId="0" fontId="7" fillId="4" borderId="3" xfId="999" applyFont="1" applyFill="1" applyBorder="1" applyAlignment="1">
      <alignment vertical="center" wrapText="1"/>
    </xf>
    <xf numFmtId="182" fontId="7" fillId="4" borderId="2" xfId="999" applyNumberFormat="1" applyFont="1" applyFill="1" applyBorder="1" applyAlignment="1">
      <alignment horizontal="center" vertical="center" wrapText="1"/>
    </xf>
    <xf numFmtId="179" fontId="7" fillId="4" borderId="2" xfId="999" applyNumberFormat="1" applyFont="1" applyFill="1" applyBorder="1" applyAlignment="1">
      <alignment horizontal="center" vertical="center" wrapText="1"/>
    </xf>
    <xf numFmtId="0" fontId="7" fillId="4" borderId="2" xfId="999" applyFont="1" applyFill="1" applyBorder="1" applyAlignment="1">
      <alignment vertical="center" wrapText="1"/>
    </xf>
    <xf numFmtId="0" fontId="9" fillId="0" borderId="2" xfId="1380" applyFont="1" applyBorder="1" applyAlignment="1">
      <alignment horizontal="left" vertical="center" wrapText="1"/>
    </xf>
    <xf numFmtId="182" fontId="3" fillId="0" borderId="2" xfId="999" applyNumberFormat="1" applyFont="1" applyBorder="1" applyAlignment="1">
      <alignment horizontal="center" vertical="center" wrapText="1"/>
    </xf>
    <xf numFmtId="179" fontId="3" fillId="2" borderId="2" xfId="999" applyNumberFormat="1" applyFont="1" applyFill="1" applyBorder="1" applyAlignment="1">
      <alignment horizontal="center" vertical="center" wrapText="1"/>
    </xf>
    <xf numFmtId="0" fontId="3" fillId="0" borderId="2" xfId="999" applyFont="1" applyBorder="1" applyAlignment="1">
      <alignment vertical="center" wrapText="1"/>
    </xf>
    <xf numFmtId="0" fontId="3" fillId="0" borderId="2" xfId="999" applyFont="1" applyBorder="1" applyAlignment="1">
      <alignment horizontal="center" vertical="center" wrapText="1"/>
    </xf>
    <xf numFmtId="0" fontId="7" fillId="4" borderId="3" xfId="999" applyFont="1" applyFill="1" applyBorder="1" applyAlignment="1">
      <alignment horizontal="left" vertical="center" wrapText="1"/>
    </xf>
    <xf numFmtId="0" fontId="3" fillId="5" borderId="3" xfId="999" applyFont="1" applyFill="1" applyBorder="1" applyAlignment="1">
      <alignment horizontal="left" vertical="center" wrapText="1"/>
    </xf>
    <xf numFmtId="182" fontId="3" fillId="5" borderId="2" xfId="999" applyNumberFormat="1" applyFont="1" applyFill="1" applyBorder="1" applyAlignment="1">
      <alignment horizontal="center" vertical="center" wrapText="1"/>
    </xf>
    <xf numFmtId="2" fontId="3" fillId="5" borderId="2" xfId="999" applyNumberFormat="1" applyFont="1" applyFill="1" applyBorder="1" applyAlignment="1">
      <alignment horizontal="center" vertical="center" wrapText="1"/>
    </xf>
    <xf numFmtId="0" fontId="3" fillId="5" borderId="2" xfId="999" applyFont="1" applyFill="1" applyBorder="1" applyAlignment="1">
      <alignment vertical="center" wrapText="1"/>
    </xf>
    <xf numFmtId="0" fontId="3" fillId="0" borderId="3" xfId="999" applyFont="1" applyBorder="1" applyAlignment="1">
      <alignment horizontal="left" vertical="center" wrapText="1"/>
    </xf>
    <xf numFmtId="0" fontId="3" fillId="5" borderId="2" xfId="999" applyFont="1" applyFill="1" applyBorder="1" applyAlignment="1">
      <alignment horizontal="center" vertical="center" wrapText="1"/>
    </xf>
    <xf numFmtId="0" fontId="10" fillId="0" borderId="4" xfId="1311" applyFont="1" applyBorder="1" applyAlignment="1">
      <alignment horizontal="left" vertical="center"/>
    </xf>
    <xf numFmtId="0" fontId="3" fillId="0" borderId="0" xfId="1000" applyFont="1" applyAlignment="1">
      <alignment vertical="center" wrapText="1"/>
    </xf>
    <xf numFmtId="0" fontId="1" fillId="0" borderId="0" xfId="1000" applyFont="1" applyAlignment="1">
      <alignment vertical="center" wrapText="1"/>
    </xf>
    <xf numFmtId="0" fontId="1" fillId="2" borderId="0" xfId="1000" applyFont="1" applyFill="1" applyAlignment="1">
      <alignment vertical="center" wrapText="1"/>
    </xf>
    <xf numFmtId="0" fontId="4" fillId="2" borderId="0" xfId="1000" applyFill="1" applyAlignment="1">
      <alignment vertical="center" wrapText="1"/>
    </xf>
    <xf numFmtId="0" fontId="2" fillId="2" borderId="0" xfId="1000" applyFont="1" applyFill="1" applyAlignment="1">
      <alignment vertical="center" wrapText="1"/>
    </xf>
    <xf numFmtId="0" fontId="44" fillId="0" borderId="0" xfId="1380" applyAlignment="1">
      <alignment vertical="center"/>
    </xf>
    <xf numFmtId="0" fontId="3" fillId="0" borderId="0" xfId="1000" applyFont="1" applyAlignment="1">
      <alignment horizontal="center" vertical="center" wrapText="1"/>
    </xf>
    <xf numFmtId="180" fontId="4" fillId="0" borderId="0" xfId="1000" applyNumberFormat="1" applyAlignment="1">
      <alignment vertical="center" wrapText="1"/>
    </xf>
    <xf numFmtId="0" fontId="4" fillId="0" borderId="0" xfId="1000" applyAlignment="1">
      <alignment vertical="center" wrapText="1"/>
    </xf>
    <xf numFmtId="180" fontId="1" fillId="2" borderId="0" xfId="1000" applyNumberFormat="1" applyFont="1" applyFill="1" applyBorder="1" applyAlignment="1">
      <alignment horizontal="right" vertical="center" wrapText="1"/>
    </xf>
    <xf numFmtId="0" fontId="4" fillId="0" borderId="0" xfId="1000" applyFont="1" applyAlignment="1">
      <alignment horizontal="right" vertical="center" wrapText="1"/>
    </xf>
    <xf numFmtId="180" fontId="7" fillId="2" borderId="2" xfId="1380" applyNumberFormat="1" applyFont="1" applyFill="1" applyBorder="1" applyAlignment="1">
      <alignment horizontal="center" vertical="center" wrapText="1"/>
    </xf>
    <xf numFmtId="0" fontId="8" fillId="3" borderId="5" xfId="1311" applyFont="1" applyFill="1" applyBorder="1" applyAlignment="1">
      <alignment horizontal="center" vertical="center" wrapText="1"/>
    </xf>
    <xf numFmtId="0" fontId="7" fillId="2" borderId="3" xfId="138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180" fontId="7" fillId="6" borderId="2" xfId="0" applyNumberFormat="1" applyFont="1" applyFill="1" applyBorder="1" applyAlignment="1">
      <alignment horizontal="center" vertical="center" wrapText="1"/>
    </xf>
    <xf numFmtId="179" fontId="7" fillId="6" borderId="2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180" fontId="7" fillId="4" borderId="2" xfId="0" applyNumberFormat="1" applyFont="1" applyFill="1" applyBorder="1" applyAlignment="1">
      <alignment horizontal="center" vertical="center" wrapText="1"/>
    </xf>
    <xf numFmtId="179" fontId="3" fillId="4" borderId="2" xfId="1380" applyNumberFormat="1" applyFont="1" applyFill="1" applyBorder="1" applyAlignment="1">
      <alignment horizontal="center" vertical="center" wrapText="1"/>
    </xf>
    <xf numFmtId="180" fontId="3" fillId="4" borderId="8" xfId="0" applyNumberFormat="1" applyFont="1" applyFill="1" applyBorder="1" applyAlignment="1">
      <alignment vertical="center" wrapText="1"/>
    </xf>
    <xf numFmtId="0" fontId="7" fillId="4" borderId="3" xfId="1380" applyFont="1" applyFill="1" applyBorder="1" applyAlignment="1">
      <alignment horizontal="left" vertical="center" wrapText="1"/>
    </xf>
    <xf numFmtId="180" fontId="7" fillId="4" borderId="2" xfId="1380" applyNumberFormat="1" applyFont="1" applyFill="1" applyBorder="1" applyAlignment="1">
      <alignment horizontal="center" vertical="center" wrapText="1"/>
    </xf>
    <xf numFmtId="179" fontId="7" fillId="4" borderId="2" xfId="1380" applyNumberFormat="1" applyFont="1" applyFill="1" applyBorder="1" applyAlignment="1">
      <alignment horizontal="center" vertical="center" wrapText="1"/>
    </xf>
    <xf numFmtId="0" fontId="7" fillId="4" borderId="2" xfId="1380" applyFont="1" applyFill="1" applyBorder="1" applyAlignment="1">
      <alignment horizontal="center" vertical="center" wrapText="1"/>
    </xf>
    <xf numFmtId="0" fontId="3" fillId="2" borderId="2" xfId="1380" applyFont="1" applyFill="1" applyBorder="1" applyAlignment="1">
      <alignment horizontal="left" vertical="center" wrapText="1"/>
    </xf>
    <xf numFmtId="180" fontId="3" fillId="2" borderId="2" xfId="1380" applyNumberFormat="1" applyFont="1" applyFill="1" applyBorder="1" applyAlignment="1">
      <alignment horizontal="center" vertical="center" wrapText="1"/>
    </xf>
    <xf numFmtId="179" fontId="3" fillId="2" borderId="2" xfId="1380" applyNumberFormat="1" applyFont="1" applyFill="1" applyBorder="1" applyAlignment="1">
      <alignment horizontal="center" vertical="center" wrapText="1"/>
    </xf>
    <xf numFmtId="177" fontId="3" fillId="2" borderId="2" xfId="1380" applyNumberFormat="1" applyFont="1" applyFill="1" applyBorder="1" applyAlignment="1">
      <alignment vertical="center" wrapText="1"/>
    </xf>
    <xf numFmtId="182" fontId="3" fillId="2" borderId="2" xfId="138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177" fontId="7" fillId="4" borderId="2" xfId="1380" applyNumberFormat="1" applyFont="1" applyFill="1" applyBorder="1" applyAlignment="1">
      <alignment horizontal="left" vertical="center" wrapText="1"/>
    </xf>
    <xf numFmtId="0" fontId="7" fillId="4" borderId="2" xfId="1380" applyFont="1" applyFill="1" applyBorder="1" applyAlignment="1">
      <alignment horizontal="left" vertical="center" wrapText="1"/>
    </xf>
    <xf numFmtId="177" fontId="7" fillId="2" borderId="2" xfId="1380" applyNumberFormat="1" applyFont="1" applyFill="1" applyBorder="1" applyAlignment="1">
      <alignment vertical="center" wrapText="1"/>
    </xf>
    <xf numFmtId="0" fontId="11" fillId="2" borderId="3" xfId="1380" applyFont="1" applyFill="1" applyBorder="1" applyAlignment="1">
      <alignment horizontal="left" vertical="center" wrapText="1"/>
    </xf>
    <xf numFmtId="180" fontId="3" fillId="2" borderId="7" xfId="1380" applyNumberFormat="1" applyFont="1" applyFill="1" applyBorder="1" applyAlignment="1">
      <alignment horizontal="center" vertical="center" wrapText="1"/>
    </xf>
    <xf numFmtId="0" fontId="11" fillId="2" borderId="7" xfId="1380" applyFont="1" applyFill="1" applyBorder="1" applyAlignment="1">
      <alignment vertical="center" wrapText="1"/>
    </xf>
    <xf numFmtId="182" fontId="11" fillId="2" borderId="2" xfId="1380" applyNumberFormat="1" applyFont="1" applyFill="1" applyBorder="1" applyAlignment="1">
      <alignment horizontal="center" vertical="center" wrapText="1"/>
    </xf>
    <xf numFmtId="182" fontId="11" fillId="2" borderId="7" xfId="1380" applyNumberFormat="1" applyFont="1" applyFill="1" applyBorder="1" applyAlignment="1">
      <alignment horizontal="center" vertical="center" wrapText="1"/>
    </xf>
    <xf numFmtId="177" fontId="3" fillId="2" borderId="7" xfId="1380" applyNumberFormat="1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180" fontId="8" fillId="4" borderId="2" xfId="0" applyNumberFormat="1" applyFont="1" applyFill="1" applyBorder="1" applyAlignment="1">
      <alignment horizontal="center" vertical="center" wrapText="1"/>
    </xf>
    <xf numFmtId="0" fontId="8" fillId="4" borderId="2" xfId="1380" applyFont="1" applyFill="1" applyBorder="1" applyAlignment="1">
      <alignment vertical="center" wrapText="1"/>
    </xf>
    <xf numFmtId="180" fontId="7" fillId="4" borderId="2" xfId="1000" applyNumberFormat="1" applyFont="1" applyFill="1" applyBorder="1" applyAlignment="1">
      <alignment horizontal="center" vertical="center" wrapText="1"/>
    </xf>
    <xf numFmtId="0" fontId="3" fillId="4" borderId="2" xfId="1000" applyFont="1" applyFill="1" applyBorder="1" applyAlignment="1">
      <alignment vertical="center" wrapText="1"/>
    </xf>
    <xf numFmtId="0" fontId="3" fillId="0" borderId="2" xfId="1000" applyFont="1" applyBorder="1" applyAlignment="1">
      <alignment horizontal="left" vertical="center" wrapText="1"/>
    </xf>
    <xf numFmtId="180" fontId="3" fillId="0" borderId="2" xfId="1000" applyNumberFormat="1" applyFont="1" applyBorder="1" applyAlignment="1">
      <alignment horizontal="center" vertical="center" wrapText="1"/>
    </xf>
    <xf numFmtId="0" fontId="3" fillId="0" borderId="2" xfId="1000" applyFont="1" applyBorder="1" applyAlignment="1">
      <alignment vertical="center" wrapText="1"/>
    </xf>
    <xf numFmtId="180" fontId="3" fillId="0" borderId="2" xfId="1000" applyNumberFormat="1" applyFont="1" applyBorder="1" applyAlignment="1">
      <alignment vertical="center" wrapText="1"/>
    </xf>
    <xf numFmtId="0" fontId="8" fillId="7" borderId="3" xfId="0" applyFont="1" applyFill="1" applyBorder="1" applyAlignment="1">
      <alignment horizontal="center" vertical="center" wrapText="1"/>
    </xf>
    <xf numFmtId="180" fontId="8" fillId="7" borderId="2" xfId="0" applyNumberFormat="1" applyFont="1" applyFill="1" applyBorder="1" applyAlignment="1">
      <alignment horizontal="center" vertical="center" wrapText="1"/>
    </xf>
    <xf numFmtId="179" fontId="3" fillId="7" borderId="2" xfId="1380" applyNumberFormat="1" applyFont="1" applyFill="1" applyBorder="1" applyAlignment="1">
      <alignment horizontal="center" vertical="center" wrapText="1"/>
    </xf>
    <xf numFmtId="0" fontId="12" fillId="0" borderId="0" xfId="996" applyFont="1" applyFill="1" applyAlignment="1">
      <alignment vertical="center" wrapText="1"/>
    </xf>
    <xf numFmtId="0" fontId="13" fillId="0" borderId="0" xfId="996" applyFont="1" applyFill="1" applyAlignment="1">
      <alignment vertical="center" wrapText="1"/>
    </xf>
    <xf numFmtId="0" fontId="14" fillId="0" borderId="0" xfId="996" applyFont="1" applyFill="1" applyAlignment="1">
      <alignment vertical="center" wrapText="1"/>
    </xf>
    <xf numFmtId="177" fontId="14" fillId="0" borderId="0" xfId="996" applyNumberFormat="1" applyFont="1" applyFill="1" applyAlignment="1">
      <alignment horizontal="center" vertical="center" wrapText="1"/>
    </xf>
    <xf numFmtId="0" fontId="14" fillId="0" borderId="0" xfId="996" applyFont="1" applyFill="1" applyAlignment="1">
      <alignment horizontal="center" vertical="center" wrapText="1"/>
    </xf>
    <xf numFmtId="0" fontId="5" fillId="0" borderId="0" xfId="996" applyFont="1" applyFill="1" applyAlignment="1">
      <alignment horizontal="center" vertical="center" wrapText="1"/>
    </xf>
    <xf numFmtId="0" fontId="3" fillId="0" borderId="0" xfId="996" applyFont="1" applyFill="1" applyAlignment="1">
      <alignment vertical="center" wrapText="1"/>
    </xf>
    <xf numFmtId="177" fontId="3" fillId="0" borderId="0" xfId="996" applyNumberFormat="1" applyFont="1" applyFill="1" applyAlignment="1">
      <alignment horizontal="center" vertical="center" wrapText="1"/>
    </xf>
    <xf numFmtId="0" fontId="3" fillId="0" borderId="0" xfId="996" applyFont="1" applyFill="1" applyAlignment="1">
      <alignment horizontal="center" vertical="center" wrapText="1"/>
    </xf>
    <xf numFmtId="0" fontId="7" fillId="0" borderId="2" xfId="996" applyFont="1" applyFill="1" applyBorder="1" applyAlignment="1">
      <alignment horizontal="center" vertical="center" wrapText="1"/>
    </xf>
    <xf numFmtId="177" fontId="7" fillId="0" borderId="2" xfId="996" applyNumberFormat="1" applyFont="1" applyFill="1" applyBorder="1" applyAlignment="1">
      <alignment horizontal="center" vertical="center" wrapText="1"/>
    </xf>
    <xf numFmtId="0" fontId="3" fillId="4" borderId="2" xfId="996" applyFont="1" applyFill="1" applyBorder="1" applyAlignment="1">
      <alignment horizontal="center" vertical="center" wrapText="1"/>
    </xf>
    <xf numFmtId="0" fontId="16" fillId="4" borderId="2" xfId="996" applyFont="1" applyFill="1" applyBorder="1" applyAlignment="1">
      <alignment horizontal="center" vertical="center" wrapText="1"/>
    </xf>
    <xf numFmtId="0" fontId="7" fillId="8" borderId="3" xfId="996" applyFont="1" applyFill="1" applyBorder="1" applyAlignment="1">
      <alignment horizontal="center" vertical="center" wrapText="1"/>
    </xf>
    <xf numFmtId="0" fontId="7" fillId="8" borderId="7" xfId="996" applyFont="1" applyFill="1" applyBorder="1" applyAlignment="1">
      <alignment horizontal="left" vertical="center" wrapText="1"/>
    </xf>
    <xf numFmtId="0" fontId="3" fillId="8" borderId="2" xfId="996" applyFont="1" applyFill="1" applyBorder="1" applyAlignment="1">
      <alignment horizontal="center" vertical="center" wrapText="1"/>
    </xf>
    <xf numFmtId="0" fontId="3" fillId="8" borderId="2" xfId="996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996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2" borderId="0" xfId="996" applyFont="1" applyFill="1" applyAlignment="1">
      <alignment vertical="center" wrapText="1"/>
    </xf>
    <xf numFmtId="0" fontId="7" fillId="4" borderId="2" xfId="996" applyFont="1" applyFill="1" applyBorder="1" applyAlignment="1">
      <alignment horizontal="center" vertical="center" wrapText="1"/>
    </xf>
    <xf numFmtId="182" fontId="7" fillId="4" borderId="2" xfId="996" applyNumberFormat="1" applyFont="1" applyFill="1" applyBorder="1" applyAlignment="1">
      <alignment horizontal="center" vertical="center" wrapText="1"/>
    </xf>
    <xf numFmtId="0" fontId="1" fillId="0" borderId="0" xfId="999" applyFont="1" applyAlignment="1">
      <alignment horizontal="center" vertical="center" wrapText="1"/>
    </xf>
    <xf numFmtId="0" fontId="1" fillId="7" borderId="0" xfId="999" applyFont="1" applyFill="1" applyAlignment="1">
      <alignment horizontal="center" vertical="center" wrapText="1"/>
    </xf>
    <xf numFmtId="0" fontId="1" fillId="2" borderId="0" xfId="999" applyFont="1" applyFill="1" applyAlignment="1">
      <alignment vertical="center" wrapText="1"/>
    </xf>
    <xf numFmtId="0" fontId="3" fillId="7" borderId="0" xfId="999" applyFont="1" applyFill="1" applyAlignment="1">
      <alignment vertical="center" wrapText="1"/>
    </xf>
    <xf numFmtId="0" fontId="4" fillId="2" borderId="0" xfId="999" applyFill="1" applyAlignment="1">
      <alignment vertical="center" wrapText="1"/>
    </xf>
    <xf numFmtId="180" fontId="4" fillId="0" borderId="0" xfId="999" applyNumberFormat="1" applyAlignment="1">
      <alignment vertical="center" wrapText="1"/>
    </xf>
    <xf numFmtId="0" fontId="7" fillId="7" borderId="3" xfId="1380" applyFont="1" applyFill="1" applyBorder="1" applyAlignment="1">
      <alignment horizontal="center" vertical="center" wrapText="1"/>
    </xf>
    <xf numFmtId="180" fontId="7" fillId="7" borderId="2" xfId="1380" applyNumberFormat="1" applyFont="1" applyFill="1" applyBorder="1" applyAlignment="1">
      <alignment horizontal="center" vertical="center" wrapText="1"/>
    </xf>
    <xf numFmtId="0" fontId="7" fillId="7" borderId="2" xfId="1380" applyFont="1" applyFill="1" applyBorder="1" applyAlignment="1">
      <alignment horizontal="center" vertical="center" wrapText="1"/>
    </xf>
    <xf numFmtId="0" fontId="8" fillId="4" borderId="3" xfId="1380" applyFont="1" applyFill="1" applyBorder="1" applyAlignment="1">
      <alignment horizontal="left" vertical="center" wrapText="1"/>
    </xf>
    <xf numFmtId="0" fontId="3" fillId="4" borderId="2" xfId="999" applyFont="1" applyFill="1" applyBorder="1" applyAlignment="1">
      <alignment vertical="center" wrapText="1"/>
    </xf>
    <xf numFmtId="182" fontId="3" fillId="4" borderId="2" xfId="1380" applyNumberFormat="1" applyFont="1" applyFill="1" applyBorder="1" applyAlignment="1">
      <alignment vertical="center" wrapText="1"/>
    </xf>
    <xf numFmtId="182" fontId="3" fillId="2" borderId="2" xfId="1380" applyNumberFormat="1" applyFont="1" applyFill="1" applyBorder="1" applyAlignment="1">
      <alignment vertical="center" wrapText="1"/>
    </xf>
    <xf numFmtId="180" fontId="3" fillId="4" borderId="2" xfId="1380" applyNumberFormat="1" applyFont="1" applyFill="1" applyBorder="1" applyAlignment="1">
      <alignment horizontal="center" vertical="center" wrapText="1"/>
    </xf>
    <xf numFmtId="0" fontId="3" fillId="2" borderId="3" xfId="1395" applyNumberFormat="1" applyFont="1" applyFill="1" applyBorder="1" applyAlignment="1">
      <alignment horizontal="left" vertical="center" wrapText="1"/>
    </xf>
    <xf numFmtId="180" fontId="3" fillId="2" borderId="2" xfId="1395" applyNumberFormat="1" applyFont="1" applyFill="1" applyBorder="1" applyAlignment="1">
      <alignment horizontal="center" vertical="center" wrapText="1"/>
    </xf>
    <xf numFmtId="0" fontId="3" fillId="2" borderId="2" xfId="999" applyFont="1" applyFill="1" applyBorder="1" applyAlignment="1">
      <alignment vertical="center" wrapText="1"/>
    </xf>
    <xf numFmtId="180" fontId="7" fillId="4" borderId="2" xfId="1395" applyNumberFormat="1" applyFont="1" applyFill="1" applyBorder="1" applyAlignment="1">
      <alignment horizontal="center" vertical="center" wrapText="1"/>
    </xf>
    <xf numFmtId="0" fontId="8" fillId="7" borderId="3" xfId="1380" applyFont="1" applyFill="1" applyBorder="1" applyAlignment="1">
      <alignment horizontal="center" vertical="center" wrapText="1"/>
    </xf>
    <xf numFmtId="182" fontId="3" fillId="7" borderId="2" xfId="1380" applyNumberFormat="1" applyFont="1" applyFill="1" applyBorder="1" applyAlignment="1">
      <alignment vertical="center" wrapText="1"/>
    </xf>
    <xf numFmtId="0" fontId="11" fillId="2" borderId="2" xfId="1380" applyFont="1" applyFill="1" applyBorder="1" applyAlignment="1">
      <alignment horizontal="left" vertical="center" wrapText="1"/>
    </xf>
    <xf numFmtId="0" fontId="7" fillId="4" borderId="2" xfId="999" applyFont="1" applyFill="1" applyBorder="1" applyAlignment="1">
      <alignment horizontal="left" vertical="center" wrapText="1"/>
    </xf>
    <xf numFmtId="180" fontId="7" fillId="4" borderId="2" xfId="999" applyNumberFormat="1" applyFont="1" applyFill="1" applyBorder="1" applyAlignment="1">
      <alignment horizontal="center" vertical="center" wrapText="1"/>
    </xf>
    <xf numFmtId="180" fontId="3" fillId="7" borderId="2" xfId="1380" applyNumberFormat="1" applyFont="1" applyFill="1" applyBorder="1" applyAlignment="1">
      <alignment horizontal="center" vertical="center" wrapText="1"/>
    </xf>
    <xf numFmtId="0" fontId="10" fillId="2" borderId="0" xfId="996" applyFont="1" applyFill="1" applyAlignment="1">
      <alignment horizontal="center" vertical="center" wrapText="1"/>
    </xf>
    <xf numFmtId="0" fontId="12" fillId="2" borderId="0" xfId="996" applyFont="1" applyFill="1" applyAlignment="1">
      <alignment vertical="center" wrapText="1"/>
    </xf>
    <xf numFmtId="0" fontId="10" fillId="2" borderId="0" xfId="996" applyFont="1" applyFill="1" applyAlignment="1">
      <alignment horizontal="left" vertical="center" wrapText="1"/>
    </xf>
    <xf numFmtId="182" fontId="10" fillId="2" borderId="0" xfId="996" applyNumberFormat="1" applyFont="1" applyFill="1" applyAlignment="1">
      <alignment horizontal="center" vertical="center" wrapText="1"/>
    </xf>
    <xf numFmtId="0" fontId="18" fillId="2" borderId="0" xfId="1311" applyFont="1" applyFill="1" applyAlignment="1">
      <alignment horizontal="center" vertical="center" wrapText="1"/>
    </xf>
    <xf numFmtId="182" fontId="18" fillId="2" borderId="0" xfId="1311" applyNumberFormat="1" applyFont="1" applyFill="1" applyAlignment="1">
      <alignment horizontal="center" vertical="center" wrapText="1"/>
    </xf>
    <xf numFmtId="0" fontId="18" fillId="2" borderId="0" xfId="1311" applyFont="1" applyFill="1" applyAlignment="1">
      <alignment vertical="center" wrapText="1"/>
    </xf>
    <xf numFmtId="0" fontId="3" fillId="2" borderId="0" xfId="1311" applyFont="1" applyFill="1" applyBorder="1" applyAlignment="1">
      <alignment horizontal="left" vertical="center" wrapText="1"/>
    </xf>
    <xf numFmtId="0" fontId="3" fillId="2" borderId="0" xfId="1311" applyFont="1" applyFill="1" applyBorder="1" applyAlignment="1">
      <alignment horizontal="center" vertical="center" wrapText="1"/>
    </xf>
    <xf numFmtId="0" fontId="7" fillId="9" borderId="2" xfId="0" applyFont="1" applyFill="1" applyBorder="1" applyAlignment="1" applyProtection="1">
      <alignment horizontal="left" vertical="center"/>
      <protection locked="0"/>
    </xf>
    <xf numFmtId="0" fontId="7" fillId="9" borderId="2" xfId="0" applyFont="1" applyFill="1" applyBorder="1" applyAlignment="1" applyProtection="1">
      <alignment horizontal="center" vertical="center"/>
    </xf>
    <xf numFmtId="2" fontId="7" fillId="9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80" fontId="3" fillId="0" borderId="2" xfId="0" applyNumberFormat="1" applyFont="1" applyBorder="1" applyAlignment="1" applyProtection="1">
      <alignment horizontal="center" vertical="center"/>
      <protection locked="0"/>
    </xf>
    <xf numFmtId="180" fontId="3" fillId="2" borderId="2" xfId="996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 applyProtection="1">
      <alignment horizontal="center" vertical="center"/>
    </xf>
    <xf numFmtId="0" fontId="3" fillId="2" borderId="2" xfId="996" applyFont="1" applyFill="1" applyBorder="1" applyAlignment="1">
      <alignment vertical="center" wrapText="1"/>
    </xf>
    <xf numFmtId="0" fontId="3" fillId="0" borderId="2" xfId="0" applyFont="1" applyBorder="1" applyAlignment="1" applyProtection="1">
      <alignment horizontal="left" vertical="center" indent="1"/>
      <protection locked="0"/>
    </xf>
    <xf numFmtId="3" fontId="3" fillId="2" borderId="2" xfId="0" applyNumberFormat="1" applyFont="1" applyFill="1" applyBorder="1" applyAlignment="1" applyProtection="1">
      <alignment horizontal="center" vertical="center"/>
      <protection locked="0"/>
    </xf>
    <xf numFmtId="18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180" fontId="3" fillId="2" borderId="2" xfId="0" applyNumberFormat="1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Alignment="1" applyProtection="1">
      <alignment horizontal="center" vertical="center"/>
      <protection locked="0"/>
    </xf>
    <xf numFmtId="18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10" fillId="0" borderId="4" xfId="1311" applyFont="1" applyBorder="1" applyAlignment="1">
      <alignment vertical="center"/>
    </xf>
    <xf numFmtId="0" fontId="21" fillId="3" borderId="0" xfId="1311" applyFont="1" applyFill="1">
      <alignment vertical="center"/>
    </xf>
    <xf numFmtId="0" fontId="4" fillId="0" borderId="0" xfId="1311">
      <alignment vertical="center"/>
    </xf>
    <xf numFmtId="0" fontId="22" fillId="0" borderId="0" xfId="1311" applyFont="1" applyAlignment="1">
      <alignment horizontal="center" vertical="center"/>
    </xf>
    <xf numFmtId="0" fontId="11" fillId="3" borderId="2" xfId="1311" applyFont="1" applyFill="1" applyBorder="1" applyAlignment="1">
      <alignment vertical="center" wrapText="1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3" fillId="2" borderId="2" xfId="996" applyFont="1" applyFill="1" applyBorder="1" applyAlignment="1">
      <alignment horizontal="center" vertical="center" wrapText="1"/>
    </xf>
    <xf numFmtId="182" fontId="3" fillId="2" borderId="2" xfId="996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180" fontId="5" fillId="2" borderId="0" xfId="1311" applyNumberFormat="1" applyFont="1" applyFill="1" applyAlignment="1">
      <alignment horizontal="left" vertical="center" wrapText="1"/>
    </xf>
    <xf numFmtId="0" fontId="45" fillId="0" borderId="2" xfId="0" applyFont="1" applyBorder="1" applyAlignment="1">
      <alignment vertical="center" wrapText="1"/>
    </xf>
    <xf numFmtId="0" fontId="45" fillId="0" borderId="2" xfId="0" applyFont="1" applyFill="1" applyBorder="1" applyAlignment="1">
      <alignment vertical="center" wrapText="1"/>
    </xf>
    <xf numFmtId="0" fontId="8" fillId="3" borderId="2" xfId="1311" applyFont="1" applyFill="1" applyBorder="1" applyAlignment="1">
      <alignment horizontal="center" vertical="center" wrapText="1"/>
    </xf>
    <xf numFmtId="177" fontId="7" fillId="4" borderId="2" xfId="996" applyNumberFormat="1" applyFont="1" applyFill="1" applyBorder="1" applyAlignment="1">
      <alignment horizontal="center" vertical="center" wrapText="1"/>
    </xf>
    <xf numFmtId="177" fontId="3" fillId="2" borderId="2" xfId="996" applyNumberFormat="1" applyFont="1" applyFill="1" applyBorder="1" applyAlignment="1">
      <alignment horizontal="center" vertical="center" wrapText="1"/>
    </xf>
    <xf numFmtId="0" fontId="8" fillId="3" borderId="2" xfId="1311" applyFont="1" applyFill="1" applyBorder="1" applyAlignment="1">
      <alignment vertical="center" wrapText="1"/>
    </xf>
    <xf numFmtId="0" fontId="40" fillId="0" borderId="0" xfId="1311" applyFont="1" applyAlignment="1">
      <alignment horizontal="left" vertical="center" wrapText="1"/>
    </xf>
    <xf numFmtId="0" fontId="19" fillId="0" borderId="0" xfId="1311" applyFont="1" applyAlignment="1">
      <alignment vertical="center" wrapText="1"/>
    </xf>
    <xf numFmtId="0" fontId="11" fillId="0" borderId="1" xfId="1311" applyFont="1" applyBorder="1" applyAlignment="1">
      <alignment horizontal="right" wrapText="1"/>
    </xf>
    <xf numFmtId="0" fontId="11" fillId="0" borderId="0" xfId="1311" applyFont="1" applyBorder="1" applyAlignment="1">
      <alignment horizontal="right" wrapText="1"/>
    </xf>
    <xf numFmtId="0" fontId="19" fillId="3" borderId="0" xfId="1311" applyFont="1" applyFill="1" applyAlignment="1">
      <alignment vertical="center" wrapText="1"/>
    </xf>
    <xf numFmtId="180" fontId="8" fillId="3" borderId="2" xfId="1311" applyNumberFormat="1" applyFont="1" applyFill="1" applyBorder="1" applyAlignment="1">
      <alignment horizontal="right" vertical="center" wrapText="1"/>
    </xf>
    <xf numFmtId="180" fontId="8" fillId="3" borderId="2" xfId="1311" applyNumberFormat="1" applyFont="1" applyFill="1" applyBorder="1" applyAlignment="1">
      <alignment vertical="center" wrapText="1"/>
    </xf>
    <xf numFmtId="2" fontId="8" fillId="3" borderId="2" xfId="1311" applyNumberFormat="1" applyFont="1" applyFill="1" applyBorder="1" applyAlignment="1">
      <alignment horizontal="right" vertical="center" wrapText="1"/>
    </xf>
    <xf numFmtId="0" fontId="20" fillId="3" borderId="0" xfId="1311" applyFont="1" applyFill="1" applyAlignment="1">
      <alignment vertical="center" wrapText="1"/>
    </xf>
    <xf numFmtId="0" fontId="8" fillId="4" borderId="2" xfId="1311" applyFont="1" applyFill="1" applyBorder="1" applyAlignment="1">
      <alignment vertical="center" wrapText="1"/>
    </xf>
    <xf numFmtId="180" fontId="8" fillId="4" borderId="2" xfId="1311" applyNumberFormat="1" applyFont="1" applyFill="1" applyBorder="1" applyAlignment="1">
      <alignment horizontal="right" vertical="center" wrapText="1"/>
    </xf>
    <xf numFmtId="2" fontId="8" fillId="4" borderId="2" xfId="1311" applyNumberFormat="1" applyFont="1" applyFill="1" applyBorder="1" applyAlignment="1">
      <alignment horizontal="right" vertical="center" wrapText="1"/>
    </xf>
    <xf numFmtId="0" fontId="11" fillId="4" borderId="2" xfId="1311" applyFont="1" applyFill="1" applyBorder="1" applyAlignment="1">
      <alignment vertical="center" wrapText="1"/>
    </xf>
    <xf numFmtId="0" fontId="21" fillId="3" borderId="0" xfId="1311" applyFont="1" applyFill="1" applyAlignment="1">
      <alignment vertical="center" wrapText="1"/>
    </xf>
    <xf numFmtId="180" fontId="11" fillId="3" borderId="2" xfId="1311" applyNumberFormat="1" applyFont="1" applyFill="1" applyBorder="1" applyAlignment="1">
      <alignment horizontal="right" vertical="center" wrapText="1"/>
    </xf>
    <xf numFmtId="180" fontId="11" fillId="3" borderId="2" xfId="1311" applyNumberFormat="1" applyFont="1" applyFill="1" applyBorder="1" applyAlignment="1">
      <alignment vertical="center" wrapText="1"/>
    </xf>
    <xf numFmtId="2" fontId="11" fillId="3" borderId="2" xfId="1311" applyNumberFormat="1" applyFont="1" applyFill="1" applyBorder="1" applyAlignment="1">
      <alignment horizontal="right" vertical="center" wrapText="1"/>
    </xf>
    <xf numFmtId="0" fontId="11" fillId="3" borderId="2" xfId="1311" applyFont="1" applyFill="1" applyBorder="1" applyAlignment="1">
      <alignment horizontal="left" vertical="center" wrapText="1"/>
    </xf>
    <xf numFmtId="0" fontId="7" fillId="4" borderId="2" xfId="1311" applyFont="1" applyFill="1" applyBorder="1" applyAlignment="1">
      <alignment vertical="center" wrapText="1"/>
    </xf>
    <xf numFmtId="180" fontId="7" fillId="4" borderId="2" xfId="1311" applyNumberFormat="1" applyFont="1" applyFill="1" applyBorder="1" applyAlignment="1">
      <alignment horizontal="right" vertical="center" wrapText="1"/>
    </xf>
    <xf numFmtId="0" fontId="3" fillId="4" borderId="2" xfId="1311" applyFont="1" applyFill="1" applyBorder="1" applyAlignment="1">
      <alignment vertical="center" wrapText="1"/>
    </xf>
    <xf numFmtId="0" fontId="10" fillId="3" borderId="0" xfId="1311" applyFont="1" applyFill="1" applyAlignment="1">
      <alignment vertical="center" wrapText="1"/>
    </xf>
    <xf numFmtId="0" fontId="11" fillId="3" borderId="0" xfId="1311" applyFont="1" applyFill="1" applyBorder="1" applyAlignment="1">
      <alignment horizontal="left" vertical="center" wrapText="1"/>
    </xf>
    <xf numFmtId="180" fontId="11" fillId="3" borderId="0" xfId="1311" applyNumberFormat="1" applyFont="1" applyFill="1" applyBorder="1" applyAlignment="1">
      <alignment horizontal="right" vertical="center" wrapText="1"/>
    </xf>
    <xf numFmtId="180" fontId="11" fillId="3" borderId="0" xfId="1311" applyNumberFormat="1" applyFont="1" applyFill="1" applyBorder="1" applyAlignment="1">
      <alignment vertical="center" wrapText="1"/>
    </xf>
    <xf numFmtId="2" fontId="11" fillId="3" borderId="0" xfId="1311" applyNumberFormat="1" applyFont="1" applyFill="1" applyBorder="1" applyAlignment="1">
      <alignment horizontal="right" vertical="center" wrapText="1"/>
    </xf>
    <xf numFmtId="0" fontId="11" fillId="3" borderId="0" xfId="1311" applyFont="1" applyFill="1" applyBorder="1" applyAlignment="1">
      <alignment vertical="center" wrapText="1"/>
    </xf>
    <xf numFmtId="0" fontId="4" fillId="0" borderId="0" xfId="1311" applyAlignment="1">
      <alignment vertical="center" wrapText="1"/>
    </xf>
    <xf numFmtId="0" fontId="8" fillId="3" borderId="2" xfId="1311" applyFont="1" applyFill="1" applyBorder="1" applyAlignment="1">
      <alignment horizontal="right" vertical="center" wrapText="1"/>
    </xf>
    <xf numFmtId="182" fontId="7" fillId="4" borderId="3" xfId="999" applyNumberFormat="1" applyFont="1" applyFill="1" applyBorder="1" applyAlignment="1">
      <alignment horizontal="center" vertical="center" wrapText="1"/>
    </xf>
    <xf numFmtId="0" fontId="8" fillId="3" borderId="2" xfId="1311" applyFont="1" applyFill="1" applyBorder="1" applyAlignment="1">
      <alignment horizontal="center" vertical="center" wrapText="1"/>
    </xf>
    <xf numFmtId="0" fontId="8" fillId="3" borderId="18" xfId="1311" applyFont="1" applyFill="1" applyBorder="1" applyAlignment="1">
      <alignment horizontal="center" vertical="center" wrapText="1"/>
    </xf>
    <xf numFmtId="0" fontId="8" fillId="3" borderId="19" xfId="1311" applyFont="1" applyFill="1" applyBorder="1" applyAlignment="1">
      <alignment horizontal="center" vertical="center" wrapText="1"/>
    </xf>
    <xf numFmtId="0" fontId="22" fillId="0" borderId="0" xfId="1311" applyFont="1" applyAlignment="1">
      <alignment horizontal="center" vertical="center" wrapText="1"/>
    </xf>
    <xf numFmtId="0" fontId="11" fillId="0" borderId="0" xfId="1311" applyFont="1" applyBorder="1" applyAlignment="1">
      <alignment horizontal="right" wrapText="1"/>
    </xf>
    <xf numFmtId="0" fontId="11" fillId="0" borderId="1" xfId="1311" applyFont="1" applyBorder="1" applyAlignment="1">
      <alignment horizontal="right" wrapText="1"/>
    </xf>
    <xf numFmtId="0" fontId="10" fillId="0" borderId="4" xfId="1311" applyFont="1" applyBorder="1" applyAlignment="1">
      <alignment horizontal="left" vertical="center" wrapText="1"/>
    </xf>
    <xf numFmtId="0" fontId="22" fillId="0" borderId="0" xfId="1311" applyFont="1" applyAlignment="1">
      <alignment horizontal="center" vertical="center"/>
    </xf>
    <xf numFmtId="0" fontId="11" fillId="0" borderId="1" xfId="1311" applyFont="1" applyBorder="1" applyAlignment="1">
      <alignment horizontal="right"/>
    </xf>
    <xf numFmtId="0" fontId="10" fillId="0" borderId="4" xfId="1311" applyFont="1" applyBorder="1" applyAlignment="1">
      <alignment horizontal="left" vertical="center"/>
    </xf>
    <xf numFmtId="0" fontId="11" fillId="3" borderId="2" xfId="1311" applyFont="1" applyFill="1" applyBorder="1" applyAlignment="1">
      <alignment horizontal="center" vertical="center"/>
    </xf>
    <xf numFmtId="180" fontId="17" fillId="2" borderId="0" xfId="1311" applyNumberFormat="1" applyFont="1" applyFill="1" applyAlignment="1">
      <alignment horizontal="center" vertical="center" wrapText="1"/>
    </xf>
    <xf numFmtId="0" fontId="3" fillId="2" borderId="1" xfId="1311" applyFont="1" applyFill="1" applyBorder="1" applyAlignment="1">
      <alignment horizontal="right" vertical="center" wrapText="1"/>
    </xf>
    <xf numFmtId="0" fontId="8" fillId="3" borderId="3" xfId="1311" applyFont="1" applyFill="1" applyBorder="1" applyAlignment="1">
      <alignment horizontal="center" vertical="center" wrapText="1"/>
    </xf>
    <xf numFmtId="0" fontId="8" fillId="3" borderId="6" xfId="1311" applyFont="1" applyFill="1" applyBorder="1" applyAlignment="1">
      <alignment horizontal="center" vertical="center" wrapText="1"/>
    </xf>
    <xf numFmtId="0" fontId="8" fillId="3" borderId="7" xfId="1311" applyFont="1" applyFill="1" applyBorder="1" applyAlignment="1">
      <alignment horizontal="center" vertical="center" wrapText="1"/>
    </xf>
    <xf numFmtId="0" fontId="7" fillId="2" borderId="5" xfId="1311" applyFont="1" applyFill="1" applyBorder="1" applyAlignment="1">
      <alignment horizontal="center" vertical="center" wrapText="1"/>
    </xf>
    <xf numFmtId="0" fontId="7" fillId="2" borderId="8" xfId="1311" applyFont="1" applyFill="1" applyBorder="1" applyAlignment="1">
      <alignment horizontal="center" vertical="center" wrapText="1"/>
    </xf>
    <xf numFmtId="0" fontId="8" fillId="3" borderId="5" xfId="1311" applyFont="1" applyFill="1" applyBorder="1" applyAlignment="1">
      <alignment horizontal="center" vertical="center" wrapText="1"/>
    </xf>
    <xf numFmtId="0" fontId="8" fillId="3" borderId="8" xfId="1311" applyFont="1" applyFill="1" applyBorder="1" applyAlignment="1">
      <alignment horizontal="center" vertical="center" wrapText="1"/>
    </xf>
    <xf numFmtId="0" fontId="11" fillId="3" borderId="5" xfId="1311" applyFont="1" applyFill="1" applyBorder="1" applyAlignment="1">
      <alignment horizontal="center" vertical="center"/>
    </xf>
    <xf numFmtId="0" fontId="11" fillId="3" borderId="8" xfId="1311" applyFont="1" applyFill="1" applyBorder="1" applyAlignment="1">
      <alignment horizontal="center" vertical="center"/>
    </xf>
    <xf numFmtId="0" fontId="6" fillId="2" borderId="0" xfId="1380" applyFont="1" applyFill="1" applyAlignment="1">
      <alignment horizontal="center" vertical="center" wrapText="1"/>
    </xf>
    <xf numFmtId="0" fontId="3" fillId="2" borderId="1" xfId="1380" applyFont="1" applyFill="1" applyBorder="1" applyAlignment="1">
      <alignment horizontal="right" wrapText="1"/>
    </xf>
    <xf numFmtId="0" fontId="7" fillId="2" borderId="5" xfId="1380" applyFont="1" applyFill="1" applyBorder="1" applyAlignment="1">
      <alignment horizontal="center" vertical="center" wrapText="1"/>
    </xf>
    <xf numFmtId="0" fontId="7" fillId="2" borderId="8" xfId="1380" applyFont="1" applyFill="1" applyBorder="1" applyAlignment="1">
      <alignment horizontal="center" vertical="center" wrapText="1"/>
    </xf>
    <xf numFmtId="180" fontId="7" fillId="2" borderId="5" xfId="1380" applyNumberFormat="1" applyFont="1" applyFill="1" applyBorder="1" applyAlignment="1">
      <alignment horizontal="center" vertical="center" wrapText="1"/>
    </xf>
    <xf numFmtId="180" fontId="7" fillId="2" borderId="8" xfId="1380" applyNumberFormat="1" applyFont="1" applyFill="1" applyBorder="1" applyAlignment="1">
      <alignment horizontal="center" vertical="center" wrapText="1"/>
    </xf>
    <xf numFmtId="0" fontId="15" fillId="0" borderId="0" xfId="996" applyFont="1" applyFill="1" applyAlignment="1">
      <alignment horizontal="center" vertical="center" wrapText="1"/>
    </xf>
    <xf numFmtId="0" fontId="7" fillId="4" borderId="3" xfId="996" applyFont="1" applyFill="1" applyBorder="1" applyAlignment="1">
      <alignment horizontal="left" vertical="center" wrapText="1"/>
    </xf>
    <xf numFmtId="0" fontId="7" fillId="4" borderId="7" xfId="996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1" xfId="1380" applyFont="1" applyFill="1" applyBorder="1" applyAlignment="1">
      <alignment horizontal="left" vertical="center" wrapText="1"/>
    </xf>
    <xf numFmtId="180" fontId="3" fillId="4" borderId="5" xfId="0" applyNumberFormat="1" applyFont="1" applyFill="1" applyBorder="1" applyAlignment="1">
      <alignment horizontal="center" vertical="center" wrapText="1"/>
    </xf>
    <xf numFmtId="180" fontId="3" fillId="4" borderId="8" xfId="0" applyNumberFormat="1" applyFont="1" applyFill="1" applyBorder="1" applyAlignment="1">
      <alignment horizontal="center" vertical="center" wrapText="1"/>
    </xf>
    <xf numFmtId="0" fontId="6" fillId="0" borderId="0" xfId="999" applyFont="1" applyAlignment="1">
      <alignment horizontal="center" vertical="center" wrapText="1"/>
    </xf>
    <xf numFmtId="0" fontId="3" fillId="2" borderId="1" xfId="1380" applyFont="1" applyFill="1" applyBorder="1" applyAlignment="1">
      <alignment horizontal="right" vertical="center" wrapText="1"/>
    </xf>
    <xf numFmtId="0" fontId="3" fillId="2" borderId="0" xfId="1000" applyFont="1" applyFill="1" applyAlignment="1">
      <alignment vertical="center" wrapText="1"/>
    </xf>
  </cellXfs>
  <cellStyles count="1949">
    <cellStyle name=" 3]_x000d__x000a_Zoomed=1_x000d__x000a_Row=0_x000d__x000a_Column=0_x000d__x000a_Height=300_x000d__x000a_Width=300_x000d__x000a_FontName=細明體_x000d__x000a_FontStyle=0_x000d__x000a_FontSize=9_x000d__x000a_PrtFontName=Co" xfId="66"/>
    <cellStyle name=" 3]_x000d__x000a_Zoomed=1_x000d__x000a_Row=0_x000d__x000a_Column=0_x000d__x000a_Height=300_x000d__x000a_Width=300_x000d__x000a_FontName=細明體_x000d__x000a_FontStyle=0_x000d__x000a_FontSize=9_x000d__x000a_PrtFontName=Co 2" xfId="69"/>
    <cellStyle name="?鹎%U龡&amp;H齲_x0001_C铣_x0014__x0007__x0001__x0001_" xfId="84"/>
    <cellStyle name="?鹎%U龡&amp;H齲_x0001_C铣_x0014__x0007__x0001__x0001_ 2" xfId="44"/>
    <cellStyle name="?鹎%U龡&amp;H齲_x0001_C铣_x0014__x0007__x0001__x0001_ 2 2" xfId="72"/>
    <cellStyle name="?鹎%U龡&amp;H齲_x0001_C铣_x0014__x0007__x0001__x0001_ 2 2 10" xfId="86"/>
    <cellStyle name="?鹎%U龡&amp;H齲_x0001_C铣_x0014__x0007__x0001__x0001_ 2 2 2" xfId="78"/>
    <cellStyle name="?鹎%U龡&amp;H齲_x0001_C铣_x0014__x0007__x0001__x0001_ 2 2 2 2" xfId="82"/>
    <cellStyle name="?鹎%U龡&amp;H齲_x0001_C铣_x0014__x0007__x0001__x0001_ 2 2 2 2 2" xfId="87"/>
    <cellStyle name="?鹎%U龡&amp;H齲_x0001_C铣_x0014__x0007__x0001__x0001_ 2 2 2 2 2 2" xfId="89"/>
    <cellStyle name="?鹎%U龡&amp;H齲_x0001_C铣_x0014__x0007__x0001__x0001_ 2 2 2 2 2 2 2" xfId="92"/>
    <cellStyle name="?鹎%U龡&amp;H齲_x0001_C铣_x0014__x0007__x0001__x0001_ 2 2 2 2 2 3" xfId="11"/>
    <cellStyle name="?鹎%U龡&amp;H齲_x0001_C铣_x0014__x0007__x0001__x0001_ 2 2 2 2 2 3 2" xfId="15"/>
    <cellStyle name="?鹎%U龡&amp;H齲_x0001_C铣_x0014__x0007__x0001__x0001_ 2 2 2 2 2 4" xfId="95"/>
    <cellStyle name="?鹎%U龡&amp;H齲_x0001_C铣_x0014__x0007__x0001__x0001_ 2 2 2 2 2 4 2" xfId="101"/>
    <cellStyle name="?鹎%U龡&amp;H齲_x0001_C铣_x0014__x0007__x0001__x0001_ 2 2 2 2 2 4 3" xfId="74"/>
    <cellStyle name="?鹎%U龡&amp;H齲_x0001_C铣_x0014__x0007__x0001__x0001_ 2 2 2 2 2 5" xfId="104"/>
    <cellStyle name="?鹎%U龡&amp;H齲_x0001_C铣_x0014__x0007__x0001__x0001_ 2 2 2 2 3" xfId="105"/>
    <cellStyle name="?鹎%U龡&amp;H齲_x0001_C铣_x0014__x0007__x0001__x0001_ 2 2 2 2 3 2" xfId="109"/>
    <cellStyle name="?鹎%U龡&amp;H齲_x0001_C铣_x0014__x0007__x0001__x0001_ 2 2 2 2 3 2 2" xfId="114"/>
    <cellStyle name="?鹎%U龡&amp;H齲_x0001_C铣_x0014__x0007__x0001__x0001_ 2 2 2 2 3 3" xfId="32"/>
    <cellStyle name="?鹎%U龡&amp;H齲_x0001_C铣_x0014__x0007__x0001__x0001_ 2 2 2 2 3 3 2" xfId="43"/>
    <cellStyle name="?鹎%U龡&amp;H齲_x0001_C铣_x0014__x0007__x0001__x0001_ 2 2 2 2 3 3 3" xfId="1"/>
    <cellStyle name="?鹎%U龡&amp;H齲_x0001_C铣_x0014__x0007__x0001__x0001_ 2 2 2 2 3 4" xfId="115"/>
    <cellStyle name="?鹎%U龡&amp;H齲_x0001_C铣_x0014__x0007__x0001__x0001_ 2 2 2 2 4" xfId="120"/>
    <cellStyle name="?鹎%U龡&amp;H齲_x0001_C铣_x0014__x0007__x0001__x0001_ 2 2 2 2 4 2" xfId="123"/>
    <cellStyle name="?鹎%U龡&amp;H齲_x0001_C铣_x0014__x0007__x0001__x0001_ 2 2 2 2 4 2 2" xfId="63"/>
    <cellStyle name="?鹎%U龡&amp;H齲_x0001_C铣_x0014__x0007__x0001__x0001_ 2 2 2 2 4 3" xfId="127"/>
    <cellStyle name="?鹎%U龡&amp;H齲_x0001_C铣_x0014__x0007__x0001__x0001_ 2 2 2 2 4 3 2" xfId="131"/>
    <cellStyle name="?鹎%U龡&amp;H齲_x0001_C铣_x0014__x0007__x0001__x0001_ 2 2 2 2 4 4" xfId="132"/>
    <cellStyle name="?鹎%U龡&amp;H齲_x0001_C铣_x0014__x0007__x0001__x0001_ 2 2 2 2 4 4 2" xfId="134"/>
    <cellStyle name="?鹎%U龡&amp;H齲_x0001_C铣_x0014__x0007__x0001__x0001_ 2 2 2 2 4 4 3" xfId="135"/>
    <cellStyle name="?鹎%U龡&amp;H齲_x0001_C铣_x0014__x0007__x0001__x0001_ 2 2 2 2 4 5" xfId="136"/>
    <cellStyle name="?鹎%U龡&amp;H齲_x0001_C铣_x0014__x0007__x0001__x0001_ 2 2 2 2 5" xfId="138"/>
    <cellStyle name="?鹎%U龡&amp;H齲_x0001_C铣_x0014__x0007__x0001__x0001_ 2 2 2 2 5 2" xfId="144"/>
    <cellStyle name="?鹎%U龡&amp;H齲_x0001_C铣_x0014__x0007__x0001__x0001_ 2 2 2 2 6" xfId="147"/>
    <cellStyle name="?鹎%U龡&amp;H齲_x0001_C铣_x0014__x0007__x0001__x0001_ 2 2 2 2 6 2" xfId="151"/>
    <cellStyle name="?鹎%U龡&amp;H齲_x0001_C铣_x0014__x0007__x0001__x0001_ 2 2 2 2 6 3" xfId="156"/>
    <cellStyle name="?鹎%U龡&amp;H齲_x0001_C铣_x0014__x0007__x0001__x0001_ 2 2 2 2 7" xfId="159"/>
    <cellStyle name="?鹎%U龡&amp;H齲_x0001_C铣_x0014__x0007__x0001__x0001_ 2 2 2 3" xfId="160"/>
    <cellStyle name="?鹎%U龡&amp;H齲_x0001_C铣_x0014__x0007__x0001__x0001_ 2 2 2 3 2" xfId="161"/>
    <cellStyle name="?鹎%U龡&amp;H齲_x0001_C铣_x0014__x0007__x0001__x0001_ 2 2 2 3 2 2" xfId="56"/>
    <cellStyle name="?鹎%U龡&amp;H齲_x0001_C铣_x0014__x0007__x0001__x0001_ 2 2 2 3 3" xfId="162"/>
    <cellStyle name="?鹎%U龡&amp;H齲_x0001_C铣_x0014__x0007__x0001__x0001_ 2 2 2 3 3 2" xfId="164"/>
    <cellStyle name="?鹎%U龡&amp;H齲_x0001_C铣_x0014__x0007__x0001__x0001_ 2 2 2 3 4" xfId="166"/>
    <cellStyle name="?鹎%U龡&amp;H齲_x0001_C铣_x0014__x0007__x0001__x0001_ 2 2 2 3 4 2" xfId="168"/>
    <cellStyle name="?鹎%U龡&amp;H齲_x0001_C铣_x0014__x0007__x0001__x0001_ 2 2 2 3 4 3" xfId="170"/>
    <cellStyle name="?鹎%U龡&amp;H齲_x0001_C铣_x0014__x0007__x0001__x0001_ 2 2 2 3 5" xfId="175"/>
    <cellStyle name="?鹎%U龡&amp;H齲_x0001_C铣_x0014__x0007__x0001__x0001_ 2 2 2 4" xfId="176"/>
    <cellStyle name="?鹎%U龡&amp;H齲_x0001_C铣_x0014__x0007__x0001__x0001_ 2 2 2 4 2" xfId="177"/>
    <cellStyle name="?鹎%U龡&amp;H齲_x0001_C铣_x0014__x0007__x0001__x0001_ 2 2 2 4 2 2" xfId="179"/>
    <cellStyle name="?鹎%U龡&amp;H齲_x0001_C铣_x0014__x0007__x0001__x0001_ 2 2 2 4 3" xfId="180"/>
    <cellStyle name="?鹎%U龡&amp;H齲_x0001_C铣_x0014__x0007__x0001__x0001_ 2 2 2 4 3 2" xfId="183"/>
    <cellStyle name="?鹎%U龡&amp;H齲_x0001_C铣_x0014__x0007__x0001__x0001_ 2 2 2 4 4" xfId="185"/>
    <cellStyle name="?鹎%U龡&amp;H齲_x0001_C铣_x0014__x0007__x0001__x0001_ 2 2 2 4 4 2" xfId="188"/>
    <cellStyle name="?鹎%U龡&amp;H齲_x0001_C铣_x0014__x0007__x0001__x0001_ 2 2 2 4 4 3" xfId="190"/>
    <cellStyle name="?鹎%U龡&amp;H齲_x0001_C铣_x0014__x0007__x0001__x0001_ 2 2 2 4 5" xfId="193"/>
    <cellStyle name="?鹎%U龡&amp;H齲_x0001_C铣_x0014__x0007__x0001__x0001_ 2 2 2 5" xfId="194"/>
    <cellStyle name="?鹎%U龡&amp;H齲_x0001_C铣_x0014__x0007__x0001__x0001_ 2 2 2 5 2" xfId="12"/>
    <cellStyle name="?鹎%U龡&amp;H齲_x0001_C铣_x0014__x0007__x0001__x0001_ 2 2 2 5 2 2" xfId="195"/>
    <cellStyle name="?鹎%U龡&amp;H齲_x0001_C铣_x0014__x0007__x0001__x0001_ 2 2 2 5 3" xfId="196"/>
    <cellStyle name="?鹎%U龡&amp;H齲_x0001_C铣_x0014__x0007__x0001__x0001_ 2 2 2 5 3 2" xfId="197"/>
    <cellStyle name="?鹎%U龡&amp;H齲_x0001_C铣_x0014__x0007__x0001__x0001_ 2 2 2 5 3 3" xfId="198"/>
    <cellStyle name="?鹎%U龡&amp;H齲_x0001_C铣_x0014__x0007__x0001__x0001_ 2 2 2 5 4" xfId="200"/>
    <cellStyle name="?鹎%U龡&amp;H齲_x0001_C铣_x0014__x0007__x0001__x0001_ 2 2 2 6" xfId="201"/>
    <cellStyle name="?鹎%U龡&amp;H齲_x0001_C铣_x0014__x0007__x0001__x0001_ 2 2 2 6 2" xfId="203"/>
    <cellStyle name="?鹎%U龡&amp;H齲_x0001_C铣_x0014__x0007__x0001__x0001_ 2 2 2 6 2 2" xfId="204"/>
    <cellStyle name="?鹎%U龡&amp;H齲_x0001_C铣_x0014__x0007__x0001__x0001_ 2 2 2 6 3" xfId="205"/>
    <cellStyle name="?鹎%U龡&amp;H齲_x0001_C铣_x0014__x0007__x0001__x0001_ 2 2 2 6 3 2" xfId="206"/>
    <cellStyle name="?鹎%U龡&amp;H齲_x0001_C铣_x0014__x0007__x0001__x0001_ 2 2 2 6 4" xfId="208"/>
    <cellStyle name="?鹎%U龡&amp;H齲_x0001_C铣_x0014__x0007__x0001__x0001_ 2 2 2 6 4 2" xfId="210"/>
    <cellStyle name="?鹎%U龡&amp;H齲_x0001_C铣_x0014__x0007__x0001__x0001_ 2 2 2 6 4 3" xfId="213"/>
    <cellStyle name="?鹎%U龡&amp;H齲_x0001_C铣_x0014__x0007__x0001__x0001_ 2 2 2 6 5" xfId="216"/>
    <cellStyle name="?鹎%U龡&amp;H齲_x0001_C铣_x0014__x0007__x0001__x0001_ 2 2 2 7" xfId="217"/>
    <cellStyle name="?鹎%U龡&amp;H齲_x0001_C铣_x0014__x0007__x0001__x0001_ 2 2 2 7 2" xfId="218"/>
    <cellStyle name="?鹎%U龡&amp;H齲_x0001_C铣_x0014__x0007__x0001__x0001_ 2 2 2 8" xfId="178"/>
    <cellStyle name="?鹎%U龡&amp;H齲_x0001_C铣_x0014__x0007__x0001__x0001_ 2 2 2 8 2" xfId="219"/>
    <cellStyle name="?鹎%U龡&amp;H齲_x0001_C铣_x0014__x0007__x0001__x0001_ 2 2 2 8 3" xfId="220"/>
    <cellStyle name="?鹎%U龡&amp;H齲_x0001_C铣_x0014__x0007__x0001__x0001_ 2 2 2 9" xfId="221"/>
    <cellStyle name="?鹎%U龡&amp;H齲_x0001_C铣_x0014__x0007__x0001__x0001_ 2 2 3" xfId="224"/>
    <cellStyle name="?鹎%U龡&amp;H齲_x0001_C铣_x0014__x0007__x0001__x0001_ 2 2 3 2" xfId="227"/>
    <cellStyle name="?鹎%U龡&amp;H齲_x0001_C铣_x0014__x0007__x0001__x0001_ 2 2 3 2 2" xfId="4"/>
    <cellStyle name="?鹎%U龡&amp;H齲_x0001_C铣_x0014__x0007__x0001__x0001_ 2 2 3 2 2 2" xfId="45"/>
    <cellStyle name="?鹎%U龡&amp;H齲_x0001_C铣_x0014__x0007__x0001__x0001_ 2 2 3 2 3" xfId="229"/>
    <cellStyle name="?鹎%U龡&amp;H齲_x0001_C铣_x0014__x0007__x0001__x0001_ 2 2 3 2 3 2" xfId="231"/>
    <cellStyle name="?鹎%U龡&amp;H齲_x0001_C铣_x0014__x0007__x0001__x0001_ 2 2 3 2 4" xfId="234"/>
    <cellStyle name="?鹎%U龡&amp;H齲_x0001_C铣_x0014__x0007__x0001__x0001_ 2 2 3 2 4 2" xfId="236"/>
    <cellStyle name="?鹎%U龡&amp;H齲_x0001_C铣_x0014__x0007__x0001__x0001_ 2 2 3 2 4 3" xfId="237"/>
    <cellStyle name="?鹎%U龡&amp;H齲_x0001_C铣_x0014__x0007__x0001__x0001_ 2 2 3 2 5" xfId="239"/>
    <cellStyle name="?鹎%U龡&amp;H齲_x0001_C铣_x0014__x0007__x0001__x0001_ 2 2 3 3" xfId="241"/>
    <cellStyle name="?鹎%U龡&amp;H齲_x0001_C铣_x0014__x0007__x0001__x0001_ 2 2 3 3 2" xfId="242"/>
    <cellStyle name="?鹎%U龡&amp;H齲_x0001_C铣_x0014__x0007__x0001__x0001_ 2 2 3 3 2 2" xfId="244"/>
    <cellStyle name="?鹎%U龡&amp;H齲_x0001_C铣_x0014__x0007__x0001__x0001_ 2 2 3 3 3" xfId="246"/>
    <cellStyle name="?鹎%U龡&amp;H齲_x0001_C铣_x0014__x0007__x0001__x0001_ 2 2 3 3 3 2" xfId="247"/>
    <cellStyle name="?鹎%U龡&amp;H齲_x0001_C铣_x0014__x0007__x0001__x0001_ 2 2 3 3 3 3" xfId="248"/>
    <cellStyle name="?鹎%U龡&amp;H齲_x0001_C铣_x0014__x0007__x0001__x0001_ 2 2 3 3 4" xfId="250"/>
    <cellStyle name="?鹎%U龡&amp;H齲_x0001_C铣_x0014__x0007__x0001__x0001_ 2 2 3 4" xfId="251"/>
    <cellStyle name="?鹎%U龡&amp;H齲_x0001_C铣_x0014__x0007__x0001__x0001_ 2 2 3 4 2" xfId="9"/>
    <cellStyle name="?鹎%U龡&amp;H齲_x0001_C铣_x0014__x0007__x0001__x0001_ 2 2 3 4 2 2" xfId="254"/>
    <cellStyle name="?鹎%U龡&amp;H齲_x0001_C铣_x0014__x0007__x0001__x0001_ 2 2 3 4 3" xfId="257"/>
    <cellStyle name="?鹎%U龡&amp;H齲_x0001_C铣_x0014__x0007__x0001__x0001_ 2 2 3 4 3 2" xfId="258"/>
    <cellStyle name="?鹎%U龡&amp;H齲_x0001_C铣_x0014__x0007__x0001__x0001_ 2 2 3 4 4" xfId="261"/>
    <cellStyle name="?鹎%U龡&amp;H齲_x0001_C铣_x0014__x0007__x0001__x0001_ 2 2 3 4 4 2" xfId="263"/>
    <cellStyle name="?鹎%U龡&amp;H齲_x0001_C铣_x0014__x0007__x0001__x0001_ 2 2 3 4 4 3" xfId="264"/>
    <cellStyle name="?鹎%U龡&amp;H齲_x0001_C铣_x0014__x0007__x0001__x0001_ 2 2 3 4 5" xfId="81"/>
    <cellStyle name="?鹎%U龡&amp;H齲_x0001_C铣_x0014__x0007__x0001__x0001_ 2 2 3 5" xfId="265"/>
    <cellStyle name="?鹎%U龡&amp;H齲_x0001_C铣_x0014__x0007__x0001__x0001_ 2 2 3 5 2" xfId="266"/>
    <cellStyle name="?鹎%U龡&amp;H齲_x0001_C铣_x0014__x0007__x0001__x0001_ 2 2 3 6" xfId="270"/>
    <cellStyle name="?鹎%U龡&amp;H齲_x0001_C铣_x0014__x0007__x0001__x0001_ 2 2 3 6 2" xfId="53"/>
    <cellStyle name="?鹎%U龡&amp;H齲_x0001_C铣_x0014__x0007__x0001__x0001_ 2 2 3 6 3" xfId="58"/>
    <cellStyle name="?鹎%U龡&amp;H齲_x0001_C铣_x0014__x0007__x0001__x0001_ 2 2 3 7" xfId="273"/>
    <cellStyle name="?鹎%U龡&amp;H齲_x0001_C铣_x0014__x0007__x0001__x0001_ 2 2 4" xfId="275"/>
    <cellStyle name="?鹎%U龡&amp;H齲_x0001_C铣_x0014__x0007__x0001__x0001_ 2 2 4 2" xfId="276"/>
    <cellStyle name="?鹎%U龡&amp;H齲_x0001_C铣_x0014__x0007__x0001__x0001_ 2 2 4 2 2" xfId="20"/>
    <cellStyle name="?鹎%U龡&amp;H齲_x0001_C铣_x0014__x0007__x0001__x0001_ 2 2 4 3" xfId="277"/>
    <cellStyle name="?鹎%U龡&amp;H齲_x0001_C铣_x0014__x0007__x0001__x0001_ 2 2 4 3 2" xfId="278"/>
    <cellStyle name="?鹎%U龡&amp;H齲_x0001_C铣_x0014__x0007__x0001__x0001_ 2 2 4 4" xfId="279"/>
    <cellStyle name="?鹎%U龡&amp;H齲_x0001_C铣_x0014__x0007__x0001__x0001_ 2 2 4 4 2" xfId="280"/>
    <cellStyle name="?鹎%U龡&amp;H齲_x0001_C铣_x0014__x0007__x0001__x0001_ 2 2 4 4 3" xfId="281"/>
    <cellStyle name="?鹎%U龡&amp;H齲_x0001_C铣_x0014__x0007__x0001__x0001_ 2 2 4 5" xfId="282"/>
    <cellStyle name="?鹎%U龡&amp;H齲_x0001_C铣_x0014__x0007__x0001__x0001_ 2 2 5" xfId="284"/>
    <cellStyle name="?鹎%U龡&amp;H齲_x0001_C铣_x0014__x0007__x0001__x0001_ 2 2 5 2" xfId="286"/>
    <cellStyle name="?鹎%U龡&amp;H齲_x0001_C铣_x0014__x0007__x0001__x0001_ 2 2 5 2 2" xfId="287"/>
    <cellStyle name="?鹎%U龡&amp;H齲_x0001_C铣_x0014__x0007__x0001__x0001_ 2 2 5 3" xfId="288"/>
    <cellStyle name="?鹎%U龡&amp;H齲_x0001_C铣_x0014__x0007__x0001__x0001_ 2 2 5 3 2" xfId="289"/>
    <cellStyle name="?鹎%U龡&amp;H齲_x0001_C铣_x0014__x0007__x0001__x0001_ 2 2 5 4" xfId="290"/>
    <cellStyle name="?鹎%U龡&amp;H齲_x0001_C铣_x0014__x0007__x0001__x0001_ 2 2 5 4 2" xfId="291"/>
    <cellStyle name="?鹎%U龡&amp;H齲_x0001_C铣_x0014__x0007__x0001__x0001_ 2 2 5 4 3" xfId="292"/>
    <cellStyle name="?鹎%U龡&amp;H齲_x0001_C铣_x0014__x0007__x0001__x0001_ 2 2 5 5" xfId="294"/>
    <cellStyle name="?鹎%U龡&amp;H齲_x0001_C铣_x0014__x0007__x0001__x0001_ 2 2 6" xfId="296"/>
    <cellStyle name="?鹎%U龡&amp;H齲_x0001_C铣_x0014__x0007__x0001__x0001_ 2 2 6 2" xfId="299"/>
    <cellStyle name="?鹎%U龡&amp;H齲_x0001_C铣_x0014__x0007__x0001__x0001_ 2 2 6 2 2" xfId="303"/>
    <cellStyle name="?鹎%U龡&amp;H齲_x0001_C铣_x0014__x0007__x0001__x0001_ 2 2 6 3" xfId="306"/>
    <cellStyle name="?鹎%U龡&amp;H齲_x0001_C铣_x0014__x0007__x0001__x0001_ 2 2 6 3 2" xfId="308"/>
    <cellStyle name="?鹎%U龡&amp;H齲_x0001_C铣_x0014__x0007__x0001__x0001_ 2 2 6 3 3" xfId="310"/>
    <cellStyle name="?鹎%U龡&amp;H齲_x0001_C铣_x0014__x0007__x0001__x0001_ 2 2 6 4" xfId="312"/>
    <cellStyle name="?鹎%U龡&amp;H齲_x0001_C铣_x0014__x0007__x0001__x0001_ 2 2 7" xfId="315"/>
    <cellStyle name="?鹎%U龡&amp;H齲_x0001_C铣_x0014__x0007__x0001__x0001_ 2 2 7 2" xfId="319"/>
    <cellStyle name="?鹎%U龡&amp;H齲_x0001_C铣_x0014__x0007__x0001__x0001_ 2 2 7 2 2" xfId="192"/>
    <cellStyle name="?鹎%U龡&amp;H齲_x0001_C铣_x0014__x0007__x0001__x0001_ 2 2 7 3" xfId="321"/>
    <cellStyle name="?鹎%U龡&amp;H齲_x0001_C铣_x0014__x0007__x0001__x0001_ 2 2 7 3 2" xfId="322"/>
    <cellStyle name="?鹎%U龡&amp;H齲_x0001_C铣_x0014__x0007__x0001__x0001_ 2 2 7 4" xfId="323"/>
    <cellStyle name="?鹎%U龡&amp;H齲_x0001_C铣_x0014__x0007__x0001__x0001_ 2 2 7 4 2" xfId="214"/>
    <cellStyle name="?鹎%U龡&amp;H齲_x0001_C铣_x0014__x0007__x0001__x0001_ 2 2 7 4 3" xfId="324"/>
    <cellStyle name="?鹎%U龡&amp;H齲_x0001_C铣_x0014__x0007__x0001__x0001_ 2 2 7 5" xfId="326"/>
    <cellStyle name="?鹎%U龡&amp;H齲_x0001_C铣_x0014__x0007__x0001__x0001_ 2 2 8" xfId="71"/>
    <cellStyle name="?鹎%U龡&amp;H齲_x0001_C铣_x0014__x0007__x0001__x0001_ 2 2 8 2" xfId="77"/>
    <cellStyle name="?鹎%U龡&amp;H齲_x0001_C铣_x0014__x0007__x0001__x0001_ 2 2 9" xfId="329"/>
    <cellStyle name="?鹎%U龡&amp;H齲_x0001_C铣_x0014__x0007__x0001__x0001_ 2 2 9 2" xfId="331"/>
    <cellStyle name="?鹎%U龡&amp;H齲_x0001_C铣_x0014__x0007__x0001__x0001_ 2 2 9 3" xfId="333"/>
    <cellStyle name="?鹎%U龡&amp;H齲_x0001_C铣_x0014__x0007__x0001__x0001_ 2 3" xfId="327"/>
    <cellStyle name="?鹎%U龡&amp;H齲_x0001_C铣_x0014__x0007__x0001__x0001_ 2 3 2" xfId="330"/>
    <cellStyle name="?鹎%U龡&amp;H齲_x0001_C铣_x0014__x0007__x0001__x0001_ 2 3 2 2" xfId="335"/>
    <cellStyle name="?鹎%U龡&amp;H齲_x0001_C铣_x0014__x0007__x0001__x0001_ 2 3 2 2 2" xfId="336"/>
    <cellStyle name="?鹎%U龡&amp;H齲_x0001_C铣_x0014__x0007__x0001__x0001_ 2 3 2 2 2 2" xfId="337"/>
    <cellStyle name="?鹎%U龡&amp;H齲_x0001_C铣_x0014__x0007__x0001__x0001_ 2 3 2 2 3" xfId="297"/>
    <cellStyle name="?鹎%U龡&amp;H齲_x0001_C铣_x0014__x0007__x0001__x0001_ 2 3 2 2 3 2" xfId="300"/>
    <cellStyle name="?鹎%U龡&amp;H齲_x0001_C铣_x0014__x0007__x0001__x0001_ 2 3 2 2 4" xfId="304"/>
    <cellStyle name="?鹎%U龡&amp;H齲_x0001_C铣_x0014__x0007__x0001__x0001_ 2 3 2 2 4 2" xfId="307"/>
    <cellStyle name="?鹎%U龡&amp;H齲_x0001_C铣_x0014__x0007__x0001__x0001_ 2 3 2 2 4 3" xfId="309"/>
    <cellStyle name="?鹎%U龡&amp;H齲_x0001_C铣_x0014__x0007__x0001__x0001_ 2 3 2 2 5" xfId="311"/>
    <cellStyle name="?鹎%U龡&amp;H齲_x0001_C铣_x0014__x0007__x0001__x0001_ 2 3 2 3" xfId="338"/>
    <cellStyle name="?鹎%U龡&amp;H齲_x0001_C铣_x0014__x0007__x0001__x0001_ 2 3 2 3 2" xfId="19"/>
    <cellStyle name="?鹎%U龡&amp;H齲_x0001_C铣_x0014__x0007__x0001__x0001_ 2 3 2 3 2 2" xfId="173"/>
    <cellStyle name="?鹎%U龡&amp;H齲_x0001_C铣_x0014__x0007__x0001__x0001_ 2 3 2 3 3" xfId="317"/>
    <cellStyle name="?鹎%U龡&amp;H齲_x0001_C铣_x0014__x0007__x0001__x0001_ 2 3 2 3 3 2" xfId="191"/>
    <cellStyle name="?鹎%U龡&amp;H齲_x0001_C铣_x0014__x0007__x0001__x0001_ 2 3 2 3 3 3" xfId="339"/>
    <cellStyle name="?鹎%U龡&amp;H齲_x0001_C铣_x0014__x0007__x0001__x0001_ 2 3 2 3 4" xfId="320"/>
    <cellStyle name="?鹎%U龡&amp;H齲_x0001_C铣_x0014__x0007__x0001__x0001_ 2 3 2 4" xfId="340"/>
    <cellStyle name="?鹎%U龡&amp;H齲_x0001_C铣_x0014__x0007__x0001__x0001_ 2 3 2 4 2" xfId="341"/>
    <cellStyle name="?鹎%U龡&amp;H齲_x0001_C铣_x0014__x0007__x0001__x0001_ 2 3 2 4 2 2" xfId="343"/>
    <cellStyle name="?鹎%U龡&amp;H齲_x0001_C铣_x0014__x0007__x0001__x0001_ 2 3 2 4 3" xfId="75"/>
    <cellStyle name="?鹎%U龡&amp;H齲_x0001_C铣_x0014__x0007__x0001__x0001_ 2 3 2 4 3 2" xfId="80"/>
    <cellStyle name="?鹎%U龡&amp;H齲_x0001_C铣_x0014__x0007__x0001__x0001_ 2 3 2 4 4" xfId="223"/>
    <cellStyle name="?鹎%U龡&amp;H齲_x0001_C铣_x0014__x0007__x0001__x0001_ 2 3 2 4 4 2" xfId="225"/>
    <cellStyle name="?鹎%U龡&amp;H齲_x0001_C铣_x0014__x0007__x0001__x0001_ 2 3 2 4 4 3" xfId="240"/>
    <cellStyle name="?鹎%U龡&amp;H齲_x0001_C铣_x0014__x0007__x0001__x0001_ 2 3 2 4 5" xfId="274"/>
    <cellStyle name="?鹎%U龡&amp;H齲_x0001_C铣_x0014__x0007__x0001__x0001_ 2 3 2 5" xfId="344"/>
    <cellStyle name="?鹎%U龡&amp;H齲_x0001_C铣_x0014__x0007__x0001__x0001_ 2 3 2 5 2" xfId="345"/>
    <cellStyle name="?鹎%U龡&amp;H齲_x0001_C铣_x0014__x0007__x0001__x0001_ 2 3 2 6" xfId="346"/>
    <cellStyle name="?鹎%U龡&amp;H齲_x0001_C铣_x0014__x0007__x0001__x0001_ 2 3 2 6 2" xfId="348"/>
    <cellStyle name="?鹎%U龡&amp;H齲_x0001_C铣_x0014__x0007__x0001__x0001_ 2 3 2 6 3" xfId="350"/>
    <cellStyle name="?鹎%U龡&amp;H齲_x0001_C铣_x0014__x0007__x0001__x0001_ 2 3 2 7" xfId="352"/>
    <cellStyle name="?鹎%U龡&amp;H齲_x0001_C铣_x0014__x0007__x0001__x0001_ 2 3 3" xfId="332"/>
    <cellStyle name="?鹎%U龡&amp;H齲_x0001_C铣_x0014__x0007__x0001__x0001_ 2 3 3 2" xfId="353"/>
    <cellStyle name="?鹎%U龡&amp;H齲_x0001_C铣_x0014__x0007__x0001__x0001_ 2 3 3 2 2" xfId="354"/>
    <cellStyle name="?鹎%U龡&amp;H齲_x0001_C铣_x0014__x0007__x0001__x0001_ 2 3 3 3" xfId="355"/>
    <cellStyle name="?鹎%U龡&amp;H齲_x0001_C铣_x0014__x0007__x0001__x0001_ 2 3 3 3 2" xfId="356"/>
    <cellStyle name="?鹎%U龡&amp;H齲_x0001_C铣_x0014__x0007__x0001__x0001_ 2 3 3 4" xfId="13"/>
    <cellStyle name="?鹎%U龡&amp;H齲_x0001_C铣_x0014__x0007__x0001__x0001_ 2 3 3 4 2" xfId="357"/>
    <cellStyle name="?鹎%U龡&amp;H齲_x0001_C铣_x0014__x0007__x0001__x0001_ 2 3 3 4 3" xfId="361"/>
    <cellStyle name="?鹎%U龡&amp;H齲_x0001_C铣_x0014__x0007__x0001__x0001_ 2 3 3 5" xfId="362"/>
    <cellStyle name="?鹎%U龡&amp;H齲_x0001_C铣_x0014__x0007__x0001__x0001_ 2 3 4" xfId="363"/>
    <cellStyle name="?鹎%U龡&amp;H齲_x0001_C铣_x0014__x0007__x0001__x0001_ 2 3 4 2" xfId="365"/>
    <cellStyle name="?鹎%U龡&amp;H齲_x0001_C铣_x0014__x0007__x0001__x0001_ 2 3 4 2 2" xfId="366"/>
    <cellStyle name="?鹎%U龡&amp;H齲_x0001_C铣_x0014__x0007__x0001__x0001_ 2 3 4 3" xfId="367"/>
    <cellStyle name="?鹎%U龡&amp;H齲_x0001_C铣_x0014__x0007__x0001__x0001_ 2 3 4 3 2" xfId="146"/>
    <cellStyle name="?鹎%U龡&amp;H齲_x0001_C铣_x0014__x0007__x0001__x0001_ 2 3 4 4" xfId="368"/>
    <cellStyle name="?鹎%U龡&amp;H齲_x0001_C铣_x0014__x0007__x0001__x0001_ 2 3 4 4 2" xfId="370"/>
    <cellStyle name="?鹎%U龡&amp;H齲_x0001_C铣_x0014__x0007__x0001__x0001_ 2 3 4 4 3" xfId="374"/>
    <cellStyle name="?鹎%U龡&amp;H齲_x0001_C铣_x0014__x0007__x0001__x0001_ 2 3 4 5" xfId="375"/>
    <cellStyle name="?鹎%U龡&amp;H齲_x0001_C铣_x0014__x0007__x0001__x0001_ 2 3 5" xfId="377"/>
    <cellStyle name="?鹎%U龡&amp;H齲_x0001_C铣_x0014__x0007__x0001__x0001_ 2 3 5 2" xfId="18"/>
    <cellStyle name="?鹎%U龡&amp;H齲_x0001_C铣_x0014__x0007__x0001__x0001_ 2 3 5 2 2" xfId="378"/>
    <cellStyle name="?鹎%U龡&amp;H齲_x0001_C铣_x0014__x0007__x0001__x0001_ 2 3 5 3" xfId="8"/>
    <cellStyle name="?鹎%U龡&amp;H齲_x0001_C铣_x0014__x0007__x0001__x0001_ 2 3 5 3 2" xfId="380"/>
    <cellStyle name="?鹎%U龡&amp;H齲_x0001_C铣_x0014__x0007__x0001__x0001_ 2 3 5 3 3" xfId="382"/>
    <cellStyle name="?鹎%U龡&amp;H齲_x0001_C铣_x0014__x0007__x0001__x0001_ 2 3 5 4" xfId="28"/>
    <cellStyle name="?鹎%U龡&amp;H齲_x0001_C铣_x0014__x0007__x0001__x0001_ 2 3 6" xfId="384"/>
    <cellStyle name="?鹎%U龡&amp;H齲_x0001_C铣_x0014__x0007__x0001__x0001_ 2 3 6 2" xfId="386"/>
    <cellStyle name="?鹎%U龡&amp;H齲_x0001_C铣_x0014__x0007__x0001__x0001_ 2 3 6 2 2" xfId="387"/>
    <cellStyle name="?鹎%U龡&amp;H齲_x0001_C铣_x0014__x0007__x0001__x0001_ 2 3 6 3" xfId="389"/>
    <cellStyle name="?鹎%U龡&amp;H齲_x0001_C铣_x0014__x0007__x0001__x0001_ 2 3 6 3 2" xfId="390"/>
    <cellStyle name="?鹎%U龡&amp;H齲_x0001_C铣_x0014__x0007__x0001__x0001_ 2 3 6 4" xfId="392"/>
    <cellStyle name="?鹎%U龡&amp;H齲_x0001_C铣_x0014__x0007__x0001__x0001_ 2 3 6 4 2" xfId="393"/>
    <cellStyle name="?鹎%U龡&amp;H齲_x0001_C铣_x0014__x0007__x0001__x0001_ 2 3 6 4 3" xfId="394"/>
    <cellStyle name="?鹎%U龡&amp;H齲_x0001_C铣_x0014__x0007__x0001__x0001_ 2 3 6 5" xfId="25"/>
    <cellStyle name="?鹎%U龡&amp;H齲_x0001_C铣_x0014__x0007__x0001__x0001_ 2 3 7" xfId="397"/>
    <cellStyle name="?鹎%U龡&amp;H齲_x0001_C铣_x0014__x0007__x0001__x0001_ 2 3 7 2" xfId="399"/>
    <cellStyle name="?鹎%U龡&amp;H齲_x0001_C铣_x0014__x0007__x0001__x0001_ 2 3 8" xfId="403"/>
    <cellStyle name="?鹎%U龡&amp;H齲_x0001_C铣_x0014__x0007__x0001__x0001_ 2 3 8 2" xfId="360"/>
    <cellStyle name="?鹎%U龡&amp;H齲_x0001_C铣_x0014__x0007__x0001__x0001_ 2 3 8 3" xfId="405"/>
    <cellStyle name="?鹎%U龡&amp;H齲_x0001_C铣_x0014__x0007__x0001__x0001_ 2 3 9" xfId="408"/>
    <cellStyle name="?鹎%U龡&amp;H齲_x0001_C铣_x0014__x0007__x0001__x0001_ 2 4" xfId="243"/>
    <cellStyle name="?鹎%U龡&amp;H齲_x0001_C铣_x0014__x0007__x0001__x0001_ 2 4 2" xfId="349"/>
    <cellStyle name="?鹎%U龡&amp;H齲_x0001_C铣_x0014__x0007__x0001__x0001_ 2 4 2 2" xfId="37"/>
    <cellStyle name="?鹎%U龡&amp;H齲_x0001_C铣_x0014__x0007__x0001__x0001_ 2 4 2 2 2" xfId="411"/>
    <cellStyle name="?鹎%U龡&amp;H齲_x0001_C铣_x0014__x0007__x0001__x0001_ 2 4 2 2 2 2" xfId="413"/>
    <cellStyle name="?鹎%U龡&amp;H齲_x0001_C铣_x0014__x0007__x0001__x0001_ 2 4 2 2 3" xfId="419"/>
    <cellStyle name="?鹎%U龡&amp;H齲_x0001_C铣_x0014__x0007__x0001__x0001_ 2 4 2 2 3 2" xfId="422"/>
    <cellStyle name="?鹎%U龡&amp;H齲_x0001_C铣_x0014__x0007__x0001__x0001_ 2 4 2 2 4" xfId="426"/>
    <cellStyle name="?鹎%U龡&amp;H齲_x0001_C铣_x0014__x0007__x0001__x0001_ 2 4 2 2 4 2" xfId="429"/>
    <cellStyle name="?鹎%U龡&amp;H齲_x0001_C铣_x0014__x0007__x0001__x0001_ 2 4 2 2 4 3" xfId="431"/>
    <cellStyle name="?鹎%U龡&amp;H齲_x0001_C铣_x0014__x0007__x0001__x0001_ 2 4 2 2 5" xfId="143"/>
    <cellStyle name="?鹎%U龡&amp;H齲_x0001_C铣_x0014__x0007__x0001__x0001_ 2 4 2 3" xfId="433"/>
    <cellStyle name="?鹎%U龡&amp;H齲_x0001_C铣_x0014__x0007__x0001__x0001_ 2 4 2 3 2" xfId="85"/>
    <cellStyle name="?鹎%U龡&amp;H齲_x0001_C铣_x0014__x0007__x0001__x0001_ 2 4 2 3 2 2" xfId="124"/>
    <cellStyle name="?鹎%U龡&amp;H齲_x0001_C铣_x0014__x0007__x0001__x0001_ 2 4 2 3 3" xfId="436"/>
    <cellStyle name="?鹎%U龡&amp;H齲_x0001_C铣_x0014__x0007__x0001__x0001_ 2 4 2 3 3 2" xfId="441"/>
    <cellStyle name="?鹎%U龡&amp;H齲_x0001_C铣_x0014__x0007__x0001__x0001_ 2 4 2 3 3 3" xfId="442"/>
    <cellStyle name="?鹎%U龡&amp;H齲_x0001_C铣_x0014__x0007__x0001__x0001_ 2 4 2 3 4" xfId="446"/>
    <cellStyle name="?鹎%U龡&amp;H齲_x0001_C铣_x0014__x0007__x0001__x0001_ 2 4 2 4" xfId="447"/>
    <cellStyle name="?鹎%U龡&amp;H齲_x0001_C铣_x0014__x0007__x0001__x0001_ 2 4 2 4 2" xfId="448"/>
    <cellStyle name="?鹎%U龡&amp;H齲_x0001_C铣_x0014__x0007__x0001__x0001_ 2 4 2 4 2 2" xfId="169"/>
    <cellStyle name="?鹎%U龡&amp;H齲_x0001_C铣_x0014__x0007__x0001__x0001_ 2 4 2 4 3" xfId="451"/>
    <cellStyle name="?鹎%U龡&amp;H齲_x0001_C铣_x0014__x0007__x0001__x0001_ 2 4 2 4 3 2" xfId="456"/>
    <cellStyle name="?鹎%U龡&amp;H齲_x0001_C铣_x0014__x0007__x0001__x0001_ 2 4 2 4 4" xfId="459"/>
    <cellStyle name="?鹎%U龡&amp;H齲_x0001_C铣_x0014__x0007__x0001__x0001_ 2 4 2 4 4 2" xfId="461"/>
    <cellStyle name="?鹎%U龡&amp;H齲_x0001_C铣_x0014__x0007__x0001__x0001_ 2 4 2 4 4 3" xfId="462"/>
    <cellStyle name="?鹎%U龡&amp;H齲_x0001_C铣_x0014__x0007__x0001__x0001_ 2 4 2 4 5" xfId="464"/>
    <cellStyle name="?鹎%U龡&amp;H齲_x0001_C铣_x0014__x0007__x0001__x0001_ 2 4 2 5" xfId="465"/>
    <cellStyle name="?鹎%U龡&amp;H齲_x0001_C铣_x0014__x0007__x0001__x0001_ 2 4 2 5 2" xfId="16"/>
    <cellStyle name="?鹎%U龡&amp;H齲_x0001_C铣_x0014__x0007__x0001__x0001_ 2 4 2 6" xfId="412"/>
    <cellStyle name="?鹎%U龡&amp;H齲_x0001_C铣_x0014__x0007__x0001__x0001_ 2 4 2 6 2" xfId="381"/>
    <cellStyle name="?鹎%U龡&amp;H齲_x0001_C铣_x0014__x0007__x0001__x0001_ 2 4 2 6 3" xfId="468"/>
    <cellStyle name="?鹎%U龡&amp;H齲_x0001_C铣_x0014__x0007__x0001__x0001_ 2 4 2 7" xfId="471"/>
    <cellStyle name="?鹎%U龡&amp;H齲_x0001_C铣_x0014__x0007__x0001__x0001_ 2 4 3" xfId="472"/>
    <cellStyle name="?鹎%U龡&amp;H齲_x0001_C铣_x0014__x0007__x0001__x0001_ 2 4 3 2" xfId="474"/>
    <cellStyle name="?鹎%U龡&amp;H齲_x0001_C铣_x0014__x0007__x0001__x0001_ 2 4 3 2 2" xfId="475"/>
    <cellStyle name="?鹎%U龡&amp;H齲_x0001_C铣_x0014__x0007__x0001__x0001_ 2 4 3 3" xfId="476"/>
    <cellStyle name="?鹎%U龡&amp;H齲_x0001_C铣_x0014__x0007__x0001__x0001_ 2 4 3 3 2" xfId="477"/>
    <cellStyle name="?鹎%U龡&amp;H齲_x0001_C铣_x0014__x0007__x0001__x0001_ 2 4 3 4" xfId="478"/>
    <cellStyle name="?鹎%U龡&amp;H齲_x0001_C铣_x0014__x0007__x0001__x0001_ 2 4 3 4 2" xfId="479"/>
    <cellStyle name="?鹎%U龡&amp;H齲_x0001_C铣_x0014__x0007__x0001__x0001_ 2 4 3 4 3" xfId="100"/>
    <cellStyle name="?鹎%U龡&amp;H齲_x0001_C铣_x0014__x0007__x0001__x0001_ 2 4 3 5" xfId="480"/>
    <cellStyle name="?鹎%U龡&amp;H齲_x0001_C铣_x0014__x0007__x0001__x0001_ 2 4 4" xfId="481"/>
    <cellStyle name="?鹎%U龡&amp;H齲_x0001_C铣_x0014__x0007__x0001__x0001_ 2 4 4 2" xfId="484"/>
    <cellStyle name="?鹎%U龡&amp;H齲_x0001_C铣_x0014__x0007__x0001__x0001_ 2 4 4 2 2" xfId="293"/>
    <cellStyle name="?鹎%U龡&amp;H齲_x0001_C铣_x0014__x0007__x0001__x0001_ 2 4 4 3" xfId="485"/>
    <cellStyle name="?鹎%U龡&amp;H齲_x0001_C铣_x0014__x0007__x0001__x0001_ 2 4 4 3 2" xfId="40"/>
    <cellStyle name="?鹎%U龡&amp;H齲_x0001_C铣_x0014__x0007__x0001__x0001_ 2 4 4 4" xfId="486"/>
    <cellStyle name="?鹎%U龡&amp;H齲_x0001_C铣_x0014__x0007__x0001__x0001_ 2 4 4 4 2" xfId="325"/>
    <cellStyle name="?鹎%U龡&amp;H齲_x0001_C铣_x0014__x0007__x0001__x0001_ 2 4 4 4 3" xfId="491"/>
    <cellStyle name="?鹎%U龡&amp;H齲_x0001_C铣_x0014__x0007__x0001__x0001_ 2 4 4 5" xfId="492"/>
    <cellStyle name="?鹎%U龡&amp;H齲_x0001_C铣_x0014__x0007__x0001__x0001_ 2 4 5" xfId="494"/>
    <cellStyle name="?鹎%U龡&amp;H齲_x0001_C铣_x0014__x0007__x0001__x0001_ 2 4 5 2" xfId="496"/>
    <cellStyle name="?鹎%U龡&amp;H齲_x0001_C铣_x0014__x0007__x0001__x0001_ 2 4 5 2 2" xfId="57"/>
    <cellStyle name="?鹎%U龡&amp;H齲_x0001_C铣_x0014__x0007__x0001__x0001_ 2 4 5 3" xfId="497"/>
    <cellStyle name="?鹎%U龡&amp;H齲_x0001_C铣_x0014__x0007__x0001__x0001_ 2 4 5 3 2" xfId="24"/>
    <cellStyle name="?鹎%U龡&amp;H齲_x0001_C铣_x0014__x0007__x0001__x0001_ 2 4 5 3 3" xfId="129"/>
    <cellStyle name="?鹎%U龡&amp;H齲_x0001_C铣_x0014__x0007__x0001__x0001_ 2 4 5 4" xfId="499"/>
    <cellStyle name="?鹎%U龡&amp;H齲_x0001_C铣_x0014__x0007__x0001__x0001_ 2 4 6" xfId="501"/>
    <cellStyle name="?鹎%U龡&amp;H齲_x0001_C铣_x0014__x0007__x0001__x0001_ 2 4 6 2" xfId="504"/>
    <cellStyle name="?鹎%U龡&amp;H齲_x0001_C铣_x0014__x0007__x0001__x0001_ 2 4 6 2 2" xfId="507"/>
    <cellStyle name="?鹎%U龡&amp;H齲_x0001_C铣_x0014__x0007__x0001__x0001_ 2 4 6 3" xfId="510"/>
    <cellStyle name="?鹎%U龡&amp;H齲_x0001_C铣_x0014__x0007__x0001__x0001_ 2 4 6 3 2" xfId="513"/>
    <cellStyle name="?鹎%U龡&amp;H齲_x0001_C铣_x0014__x0007__x0001__x0001_ 2 4 6 4" xfId="515"/>
    <cellStyle name="?鹎%U龡&amp;H齲_x0001_C铣_x0014__x0007__x0001__x0001_ 2 4 6 4 2" xfId="516"/>
    <cellStyle name="?鹎%U龡&amp;H齲_x0001_C铣_x0014__x0007__x0001__x0001_ 2 4 6 4 3" xfId="518"/>
    <cellStyle name="?鹎%U龡&amp;H齲_x0001_C铣_x0014__x0007__x0001__x0001_ 2 4 6 5" xfId="512"/>
    <cellStyle name="?鹎%U龡&amp;H齲_x0001_C铣_x0014__x0007__x0001__x0001_ 2 4 7" xfId="521"/>
    <cellStyle name="?鹎%U龡&amp;H齲_x0001_C铣_x0014__x0007__x0001__x0001_ 2 4 7 2" xfId="158"/>
    <cellStyle name="?鹎%U龡&amp;H齲_x0001_C铣_x0014__x0007__x0001__x0001_ 2 4 8" xfId="34"/>
    <cellStyle name="?鹎%U龡&amp;H齲_x0001_C铣_x0014__x0007__x0001__x0001_ 2 4 8 2" xfId="373"/>
    <cellStyle name="?鹎%U龡&amp;H齲_x0001_C铣_x0014__x0007__x0001__x0001_ 2 4 8 3" xfId="523"/>
    <cellStyle name="?鹎%U龡&amp;H齲_x0001_C铣_x0014__x0007__x0001__x0001_ 2 4 9" xfId="524"/>
    <cellStyle name="?鹎%U龡&amp;H齲_x0001_C铣_x0014__x0007__x0001__x0001_ 2 5" xfId="525"/>
    <cellStyle name="?鹎%U龡&amp;H齲_x0001_C铣_x0014__x0007__x0001__x0001_ 2 5 2" xfId="526"/>
    <cellStyle name="?鹎%U龡&amp;H齲_x0001_C铣_x0014__x0007__x0001__x0001_ 2 5 2 2" xfId="7"/>
    <cellStyle name="?鹎%U龡&amp;H齲_x0001_C铣_x0014__x0007__x0001__x0001_ 2 5 3" xfId="36"/>
    <cellStyle name="?鹎%U龡&amp;H齲_x0001_C铣_x0014__x0007__x0001__x0001_ 2 5 3 2" xfId="410"/>
    <cellStyle name="?鹎%U龡&amp;H齲_x0001_C铣_x0014__x0007__x0001__x0001_ 2 5 3 3" xfId="418"/>
    <cellStyle name="?鹎%U龡&amp;H齲_x0001_C铣_x0014__x0007__x0001__x0001_ 2 5 4" xfId="432"/>
    <cellStyle name="?鹎%U龡&amp;H齲_x0001_C铣_x0014__x0007__x0001__x0001_ 2 6" xfId="530"/>
    <cellStyle name="?鹎%U龡&amp;H齲_x0001_C铣_x0014__x0007__x0001__x0001_ 2 6 2" xfId="532"/>
    <cellStyle name="?鹎%U龡&amp;H齲_x0001_C铣_x0014__x0007__x0001__x0001_ 2 7" xfId="533"/>
    <cellStyle name="?鹎%U龡&amp;H齲_x0001_C铣_x0014__x0007__x0001__x0001_ 2 7 2" xfId="535"/>
    <cellStyle name="?鹎%U龡&amp;H齲_x0001_C铣_x0014__x0007__x0001__x0001_ 2 7 3" xfId="483"/>
    <cellStyle name="?鹎%U龡&amp;H齲_x0001_C铣_x0014__x0007__x0001__x0001_ 2 8" xfId="536"/>
    <cellStyle name="?鹎%U龡&amp;H齲_x0001_C铣_x0014__x0007__x0001__x0001_ 2 9" xfId="364"/>
    <cellStyle name="?鹎%U龡&amp;H齲_x0001_C铣_x0014__x0007__x0001__x0001_ 3" xfId="6"/>
    <cellStyle name="?鹎%U龡&amp;H齲_x0001_C铣_x0014__x0007__x0001__x0001_ 3 2" xfId="401"/>
    <cellStyle name="?鹎%U龡&amp;H齲_x0001_C铣_x0014__x0007__x0001__x0001_ 3 2 10" xfId="537"/>
    <cellStyle name="?鹎%U龡&amp;H齲_x0001_C铣_x0014__x0007__x0001__x0001_ 3 2 2" xfId="358"/>
    <cellStyle name="?鹎%U龡&amp;H齲_x0001_C铣_x0014__x0007__x0001__x0001_ 3 2 2 2" xfId="539"/>
    <cellStyle name="?鹎%U龡&amp;H齲_x0001_C铣_x0014__x0007__x0001__x0001_ 3 2 2 2 2" xfId="542"/>
    <cellStyle name="?鹎%U龡&amp;H齲_x0001_C铣_x0014__x0007__x0001__x0001_ 3 2 2 2 2 2" xfId="269"/>
    <cellStyle name="?鹎%U龡&amp;H齲_x0001_C铣_x0014__x0007__x0001__x0001_ 3 2 2 2 2 2 2" xfId="51"/>
    <cellStyle name="?鹎%U龡&amp;H齲_x0001_C铣_x0014__x0007__x0001__x0001_ 3 2 2 2 2 3" xfId="272"/>
    <cellStyle name="?鹎%U龡&amp;H齲_x0001_C铣_x0014__x0007__x0001__x0001_ 3 2 2 2 2 3 2" xfId="544"/>
    <cellStyle name="?鹎%U龡&amp;H齲_x0001_C铣_x0014__x0007__x0001__x0001_ 3 2 2 2 2 4" xfId="182"/>
    <cellStyle name="?鹎%U龡&amp;H齲_x0001_C铣_x0014__x0007__x0001__x0001_ 3 2 2 2 2 4 2" xfId="546"/>
    <cellStyle name="?鹎%U龡&amp;H齲_x0001_C铣_x0014__x0007__x0001__x0001_ 3 2 2 2 2 4 3" xfId="548"/>
    <cellStyle name="?鹎%U龡&amp;H齲_x0001_C铣_x0014__x0007__x0001__x0001_ 3 2 2 2 2 5" xfId="23"/>
    <cellStyle name="?鹎%U龡&amp;H齲_x0001_C铣_x0014__x0007__x0001__x0001_ 3 2 2 2 3" xfId="551"/>
    <cellStyle name="?鹎%U龡&amp;H齲_x0001_C铣_x0014__x0007__x0001__x0001_ 3 2 2 2 3 2" xfId="554"/>
    <cellStyle name="?鹎%U龡&amp;H齲_x0001_C铣_x0014__x0007__x0001__x0001_ 3 2 2 2 3 2 2" xfId="529"/>
    <cellStyle name="?鹎%U龡&amp;H齲_x0001_C铣_x0014__x0007__x0001__x0001_ 3 2 2 2 3 3" xfId="556"/>
    <cellStyle name="?鹎%U龡&amp;H齲_x0001_C铣_x0014__x0007__x0001__x0001_ 3 2 2 2 3 3 2" xfId="558"/>
    <cellStyle name="?鹎%U龡&amp;H齲_x0001_C铣_x0014__x0007__x0001__x0001_ 3 2 2 2 3 3 3" xfId="560"/>
    <cellStyle name="?鹎%U龡&amp;H齲_x0001_C铣_x0014__x0007__x0001__x0001_ 3 2 2 2 3 4" xfId="187"/>
    <cellStyle name="?鹎%U龡&amp;H齲_x0001_C铣_x0014__x0007__x0001__x0001_ 3 2 2 2 4" xfId="108"/>
    <cellStyle name="?鹎%U龡&amp;H齲_x0001_C铣_x0014__x0007__x0001__x0001_ 3 2 2 2 4 2" xfId="112"/>
    <cellStyle name="?鹎%U龡&amp;H齲_x0001_C铣_x0014__x0007__x0001__x0001_ 3 2 2 2 4 2 2" xfId="563"/>
    <cellStyle name="?鹎%U龡&amp;H齲_x0001_C铣_x0014__x0007__x0001__x0001_ 3 2 2 2 4 3" xfId="566"/>
    <cellStyle name="?鹎%U龡&amp;H齲_x0001_C铣_x0014__x0007__x0001__x0001_ 3 2 2 2 4 3 2" xfId="568"/>
    <cellStyle name="?鹎%U龡&amp;H齲_x0001_C铣_x0014__x0007__x0001__x0001_ 3 2 2 2 4 4" xfId="570"/>
    <cellStyle name="?鹎%U龡&amp;H齲_x0001_C铣_x0014__x0007__x0001__x0001_ 3 2 2 2 4 4 2" xfId="572"/>
    <cellStyle name="?鹎%U龡&amp;H齲_x0001_C铣_x0014__x0007__x0001__x0001_ 3 2 2 2 4 4 3" xfId="574"/>
    <cellStyle name="?鹎%U龡&amp;H齲_x0001_C铣_x0014__x0007__x0001__x0001_ 3 2 2 2 4 5" xfId="576"/>
    <cellStyle name="?鹎%U龡&amp;H齲_x0001_C铣_x0014__x0007__x0001__x0001_ 3 2 2 2 5" xfId="31"/>
    <cellStyle name="?鹎%U龡&amp;H齲_x0001_C铣_x0014__x0007__x0001__x0001_ 3 2 2 2 5 2" xfId="42"/>
    <cellStyle name="?鹎%U龡&amp;H齲_x0001_C铣_x0014__x0007__x0001__x0001_ 3 2 2 2 6" xfId="118"/>
    <cellStyle name="?鹎%U龡&amp;H齲_x0001_C铣_x0014__x0007__x0001__x0001_ 3 2 2 2 6 2" xfId="489"/>
    <cellStyle name="?鹎%U龡&amp;H齲_x0001_C铣_x0014__x0007__x0001__x0001_ 3 2 2 2 6 3" xfId="580"/>
    <cellStyle name="?鹎%U龡&amp;H齲_x0001_C铣_x0014__x0007__x0001__x0001_ 3 2 2 2 7" xfId="582"/>
    <cellStyle name="?鹎%U龡&amp;H齲_x0001_C铣_x0014__x0007__x0001__x0001_ 3 2 2 3" xfId="584"/>
    <cellStyle name="?鹎%U龡&amp;H齲_x0001_C铣_x0014__x0007__x0001__x0001_ 3 2 2 3 2" xfId="586"/>
    <cellStyle name="?鹎%U龡&amp;H齲_x0001_C铣_x0014__x0007__x0001__x0001_ 3 2 2 3 2 2" xfId="588"/>
    <cellStyle name="?鹎%U龡&amp;H齲_x0001_C铣_x0014__x0007__x0001__x0001_ 3 2 2 3 3" xfId="590"/>
    <cellStyle name="?鹎%U龡&amp;H齲_x0001_C铣_x0014__x0007__x0001__x0001_ 3 2 2 3 3 2" xfId="592"/>
    <cellStyle name="?鹎%U龡&amp;H齲_x0001_C铣_x0014__x0007__x0001__x0001_ 3 2 2 3 4" xfId="122"/>
    <cellStyle name="?鹎%U龡&amp;H齲_x0001_C铣_x0014__x0007__x0001__x0001_ 3 2 2 3 4 2" xfId="62"/>
    <cellStyle name="?鹎%U龡&amp;H齲_x0001_C铣_x0014__x0007__x0001__x0001_ 3 2 2 3 4 3" xfId="594"/>
    <cellStyle name="?鹎%U龡&amp;H齲_x0001_C铣_x0014__x0007__x0001__x0001_ 3 2 2 3 5" xfId="126"/>
    <cellStyle name="?鹎%U龡&amp;H齲_x0001_C铣_x0014__x0007__x0001__x0001_ 3 2 2 4" xfId="596"/>
    <cellStyle name="?鹎%U龡&amp;H齲_x0001_C铣_x0014__x0007__x0001__x0001_ 3 2 2 4 2" xfId="417"/>
    <cellStyle name="?鹎%U龡&amp;H齲_x0001_C铣_x0014__x0007__x0001__x0001_ 3 2 2 4 2 2" xfId="421"/>
    <cellStyle name="?鹎%U龡&amp;H齲_x0001_C铣_x0014__x0007__x0001__x0001_ 3 2 2 4 3" xfId="424"/>
    <cellStyle name="?鹎%U龡&amp;H齲_x0001_C铣_x0014__x0007__x0001__x0001_ 3 2 2 4 3 2" xfId="428"/>
    <cellStyle name="?鹎%U龡&amp;H齲_x0001_C铣_x0014__x0007__x0001__x0001_ 3 2 2 4 4" xfId="141"/>
    <cellStyle name="?鹎%U龡&amp;H齲_x0001_C铣_x0014__x0007__x0001__x0001_ 3 2 2 4 4 2" xfId="597"/>
    <cellStyle name="?鹎%U龡&amp;H齲_x0001_C铣_x0014__x0007__x0001__x0001_ 3 2 2 4 4 3" xfId="598"/>
    <cellStyle name="?鹎%U龡&amp;H齲_x0001_C铣_x0014__x0007__x0001__x0001_ 3 2 2 4 5" xfId="440"/>
    <cellStyle name="?鹎%U龡&amp;H齲_x0001_C铣_x0014__x0007__x0001__x0001_ 3 2 2 5" xfId="601"/>
    <cellStyle name="?鹎%U龡&amp;H齲_x0001_C铣_x0014__x0007__x0001__x0001_ 3 2 2 5 2" xfId="435"/>
    <cellStyle name="?鹎%U龡&amp;H齲_x0001_C铣_x0014__x0007__x0001__x0001_ 3 2 2 5 2 2" xfId="439"/>
    <cellStyle name="?鹎%U龡&amp;H齲_x0001_C铣_x0014__x0007__x0001__x0001_ 3 2 2 5 3" xfId="445"/>
    <cellStyle name="?鹎%U龡&amp;H齲_x0001_C铣_x0014__x0007__x0001__x0001_ 3 2 2 5 3 2" xfId="154"/>
    <cellStyle name="?鹎%U龡&amp;H齲_x0001_C铣_x0014__x0007__x0001__x0001_ 3 2 2 5 3 3" xfId="602"/>
    <cellStyle name="?鹎%U龡&amp;H齲_x0001_C铣_x0014__x0007__x0001__x0001_ 3 2 2 5 4" xfId="150"/>
    <cellStyle name="?鹎%U龡&amp;H齲_x0001_C铣_x0014__x0007__x0001__x0001_ 3 2 2 6" xfId="604"/>
    <cellStyle name="?鹎%U龡&amp;H齲_x0001_C铣_x0014__x0007__x0001__x0001_ 3 2 2 6 2" xfId="450"/>
    <cellStyle name="?鹎%U龡&amp;H齲_x0001_C铣_x0014__x0007__x0001__x0001_ 3 2 2 6 2 2" xfId="454"/>
    <cellStyle name="?鹎%U龡&amp;H齲_x0001_C铣_x0014__x0007__x0001__x0001_ 3 2 2 6 3" xfId="457"/>
    <cellStyle name="?鹎%U龡&amp;H齲_x0001_C铣_x0014__x0007__x0001__x0001_ 3 2 2 6 3 2" xfId="460"/>
    <cellStyle name="?鹎%U龡&amp;H齲_x0001_C铣_x0014__x0007__x0001__x0001_ 3 2 2 6 4" xfId="463"/>
    <cellStyle name="?鹎%U龡&amp;H齲_x0001_C铣_x0014__x0007__x0001__x0001_ 3 2 2 6 4 2" xfId="605"/>
    <cellStyle name="?鹎%U龡&amp;H齲_x0001_C铣_x0014__x0007__x0001__x0001_ 3 2 2 6 4 3" xfId="606"/>
    <cellStyle name="?鹎%U龡&amp;H齲_x0001_C铣_x0014__x0007__x0001__x0001_ 3 2 2 6 5" xfId="609"/>
    <cellStyle name="?鹎%U龡&amp;H齲_x0001_C铣_x0014__x0007__x0001__x0001_ 3 2 2 7" xfId="611"/>
    <cellStyle name="?鹎%U龡&amp;H齲_x0001_C铣_x0014__x0007__x0001__x0001_ 3 2 2 7 2" xfId="613"/>
    <cellStyle name="?鹎%U龡&amp;H齲_x0001_C铣_x0014__x0007__x0001__x0001_ 3 2 2 8" xfId="253"/>
    <cellStyle name="?鹎%U龡&amp;H齲_x0001_C铣_x0014__x0007__x0001__x0001_ 3 2 2 8 2" xfId="467"/>
    <cellStyle name="?鹎%U龡&amp;H齲_x0001_C铣_x0014__x0007__x0001__x0001_ 3 2 2 8 3" xfId="614"/>
    <cellStyle name="?鹎%U龡&amp;H齲_x0001_C铣_x0014__x0007__x0001__x0001_ 3 2 2 9" xfId="616"/>
    <cellStyle name="?鹎%U龡&amp;H齲_x0001_C铣_x0014__x0007__x0001__x0001_ 3 2 3" xfId="404"/>
    <cellStyle name="?鹎%U龡&amp;H齲_x0001_C铣_x0014__x0007__x0001__x0001_ 3 2 3 2" xfId="618"/>
    <cellStyle name="?鹎%U龡&amp;H齲_x0001_C铣_x0014__x0007__x0001__x0001_ 3 2 3 2 2" xfId="620"/>
    <cellStyle name="?鹎%U龡&amp;H齲_x0001_C铣_x0014__x0007__x0001__x0001_ 3 2 3 2 2 2" xfId="96"/>
    <cellStyle name="?鹎%U龡&amp;H齲_x0001_C铣_x0014__x0007__x0001__x0001_ 3 2 3 2 3" xfId="622"/>
    <cellStyle name="?鹎%U龡&amp;H齲_x0001_C铣_x0014__x0007__x0001__x0001_ 3 2 3 2 3 2" xfId="116"/>
    <cellStyle name="?鹎%U龡&amp;H齲_x0001_C铣_x0014__x0007__x0001__x0001_ 3 2 3 2 4" xfId="163"/>
    <cellStyle name="?鹎%U龡&amp;H齲_x0001_C铣_x0014__x0007__x0001__x0001_ 3 2 3 2 4 2" xfId="133"/>
    <cellStyle name="?鹎%U龡&amp;H齲_x0001_C铣_x0014__x0007__x0001__x0001_ 3 2 3 2 4 3" xfId="137"/>
    <cellStyle name="?鹎%U龡&amp;H齲_x0001_C铣_x0014__x0007__x0001__x0001_ 3 2 3 2 5" xfId="623"/>
    <cellStyle name="?鹎%U龡&amp;H齲_x0001_C铣_x0014__x0007__x0001__x0001_ 3 2 3 3" xfId="624"/>
    <cellStyle name="?鹎%U龡&amp;H齲_x0001_C铣_x0014__x0007__x0001__x0001_ 3 2 3 3 2" xfId="626"/>
    <cellStyle name="?鹎%U龡&amp;H齲_x0001_C铣_x0014__x0007__x0001__x0001_ 3 2 3 3 2 2" xfId="627"/>
    <cellStyle name="?鹎%U龡&amp;H齲_x0001_C铣_x0014__x0007__x0001__x0001_ 3 2 3 3 3" xfId="628"/>
    <cellStyle name="?鹎%U龡&amp;H齲_x0001_C铣_x0014__x0007__x0001__x0001_ 3 2 3 3 3 2" xfId="629"/>
    <cellStyle name="?鹎%U龡&amp;H齲_x0001_C铣_x0014__x0007__x0001__x0001_ 3 2 3 3 3 3" xfId="630"/>
    <cellStyle name="?鹎%U龡&amp;H齲_x0001_C铣_x0014__x0007__x0001__x0001_ 3 2 3 3 4" xfId="167"/>
    <cellStyle name="?鹎%U龡&amp;H齲_x0001_C铣_x0014__x0007__x0001__x0001_ 3 2 3 4" xfId="88"/>
    <cellStyle name="?鹎%U龡&amp;H齲_x0001_C铣_x0014__x0007__x0001__x0001_ 3 2 3 4 2" xfId="91"/>
    <cellStyle name="?鹎%U龡&amp;H齲_x0001_C铣_x0014__x0007__x0001__x0001_ 3 2 3 4 2 2" xfId="632"/>
    <cellStyle name="?鹎%U龡&amp;H齲_x0001_C铣_x0014__x0007__x0001__x0001_ 3 2 3 4 3" xfId="634"/>
    <cellStyle name="?鹎%U龡&amp;H齲_x0001_C铣_x0014__x0007__x0001__x0001_ 3 2 3 4 3 2" xfId="635"/>
    <cellStyle name="?鹎%U龡&amp;H齲_x0001_C铣_x0014__x0007__x0001__x0001_ 3 2 3 4 4" xfId="65"/>
    <cellStyle name="?鹎%U龡&amp;H齲_x0001_C铣_x0014__x0007__x0001__x0001_ 3 2 3 4 4 2" xfId="67"/>
    <cellStyle name="?鹎%U龡&amp;H齲_x0001_C铣_x0014__x0007__x0001__x0001_ 3 2 3 4 4 3" xfId="636"/>
    <cellStyle name="?鹎%U龡&amp;H齲_x0001_C铣_x0014__x0007__x0001__x0001_ 3 2 3 4 5" xfId="453"/>
    <cellStyle name="?鹎%U龡&amp;H齲_x0001_C铣_x0014__x0007__x0001__x0001_ 3 2 3 5" xfId="10"/>
    <cellStyle name="?鹎%U龡&amp;H齲_x0001_C铣_x0014__x0007__x0001__x0001_ 3 2 3 5 2" xfId="14"/>
    <cellStyle name="?鹎%U龡&amp;H齲_x0001_C铣_x0014__x0007__x0001__x0001_ 3 2 3 6" xfId="93"/>
    <cellStyle name="?鹎%U龡&amp;H齲_x0001_C铣_x0014__x0007__x0001__x0001_ 3 2 3 6 2" xfId="99"/>
    <cellStyle name="?鹎%U龡&amp;H齲_x0001_C铣_x0014__x0007__x0001__x0001_ 3 2 3 6 3" xfId="73"/>
    <cellStyle name="?鹎%U龡&amp;H齲_x0001_C铣_x0014__x0007__x0001__x0001_ 3 2 3 7" xfId="102"/>
    <cellStyle name="?鹎%U龡&amp;H齲_x0001_C铣_x0014__x0007__x0001__x0001_ 3 2 4" xfId="538"/>
    <cellStyle name="?鹎%U龡&amp;H齲_x0001_C铣_x0014__x0007__x0001__x0001_ 3 2 4 2" xfId="540"/>
    <cellStyle name="?鹎%U龡&amp;H齲_x0001_C铣_x0014__x0007__x0001__x0001_ 3 2 4 2 2" xfId="267"/>
    <cellStyle name="?鹎%U龡&amp;H齲_x0001_C铣_x0014__x0007__x0001__x0001_ 3 2 4 3" xfId="549"/>
    <cellStyle name="?鹎%U龡&amp;H齲_x0001_C铣_x0014__x0007__x0001__x0001_ 3 2 4 3 2" xfId="552"/>
    <cellStyle name="?鹎%U龡&amp;H齲_x0001_C铣_x0014__x0007__x0001__x0001_ 3 2 4 4" xfId="106"/>
    <cellStyle name="?鹎%U龡&amp;H齲_x0001_C铣_x0014__x0007__x0001__x0001_ 3 2 4 4 2" xfId="110"/>
    <cellStyle name="?鹎%U龡&amp;H齲_x0001_C铣_x0014__x0007__x0001__x0001_ 3 2 4 4 3" xfId="564"/>
    <cellStyle name="?鹎%U龡&amp;H齲_x0001_C铣_x0014__x0007__x0001__x0001_ 3 2 4 5" xfId="29"/>
    <cellStyle name="?鹎%U龡&amp;H齲_x0001_C铣_x0014__x0007__x0001__x0001_ 3 2 5" xfId="583"/>
    <cellStyle name="?鹎%U龡&amp;H齲_x0001_C铣_x0014__x0007__x0001__x0001_ 3 2 5 2" xfId="585"/>
    <cellStyle name="?鹎%U龡&amp;H齲_x0001_C铣_x0014__x0007__x0001__x0001_ 3 2 5 2 2" xfId="587"/>
    <cellStyle name="?鹎%U龡&amp;H齲_x0001_C铣_x0014__x0007__x0001__x0001_ 3 2 5 3" xfId="589"/>
    <cellStyle name="?鹎%U龡&amp;H齲_x0001_C铣_x0014__x0007__x0001__x0001_ 3 2 5 3 2" xfId="591"/>
    <cellStyle name="?鹎%U龡&amp;H齲_x0001_C铣_x0014__x0007__x0001__x0001_ 3 2 5 4" xfId="121"/>
    <cellStyle name="?鹎%U龡&amp;H齲_x0001_C铣_x0014__x0007__x0001__x0001_ 3 2 5 4 2" xfId="61"/>
    <cellStyle name="?鹎%U龡&amp;H齲_x0001_C铣_x0014__x0007__x0001__x0001_ 3 2 5 4 3" xfId="593"/>
    <cellStyle name="?鹎%U龡&amp;H齲_x0001_C铣_x0014__x0007__x0001__x0001_ 3 2 5 5" xfId="125"/>
    <cellStyle name="?鹎%U龡&amp;H齲_x0001_C铣_x0014__x0007__x0001__x0001_ 3 2 6" xfId="595"/>
    <cellStyle name="?鹎%U龡&amp;H齲_x0001_C铣_x0014__x0007__x0001__x0001_ 3 2 6 2" xfId="414"/>
    <cellStyle name="?鹎%U龡&amp;H齲_x0001_C铣_x0014__x0007__x0001__x0001_ 3 2 6 2 2" xfId="420"/>
    <cellStyle name="?鹎%U龡&amp;H齲_x0001_C铣_x0014__x0007__x0001__x0001_ 3 2 6 3" xfId="423"/>
    <cellStyle name="?鹎%U龡&amp;H齲_x0001_C铣_x0014__x0007__x0001__x0001_ 3 2 6 3 2" xfId="427"/>
    <cellStyle name="?鹎%U龡&amp;H齲_x0001_C铣_x0014__x0007__x0001__x0001_ 3 2 6 3 3" xfId="430"/>
    <cellStyle name="?鹎%U龡&amp;H齲_x0001_C铣_x0014__x0007__x0001__x0001_ 3 2 6 4" xfId="139"/>
    <cellStyle name="?鹎%U龡&amp;H齲_x0001_C铣_x0014__x0007__x0001__x0001_ 3 2 7" xfId="600"/>
    <cellStyle name="?鹎%U龡&amp;H齲_x0001_C铣_x0014__x0007__x0001__x0001_ 3 2 7 2" xfId="434"/>
    <cellStyle name="?鹎%U龡&amp;H齲_x0001_C铣_x0014__x0007__x0001__x0001_ 3 2 7 2 2" xfId="438"/>
    <cellStyle name="?鹎%U龡&amp;H齲_x0001_C铣_x0014__x0007__x0001__x0001_ 3 2 7 3" xfId="444"/>
    <cellStyle name="?鹎%U龡&amp;H齲_x0001_C铣_x0014__x0007__x0001__x0001_ 3 2 7 3 2" xfId="153"/>
    <cellStyle name="?鹎%U龡&amp;H齲_x0001_C铣_x0014__x0007__x0001__x0001_ 3 2 7 4" xfId="148"/>
    <cellStyle name="?鹎%U龡&amp;H齲_x0001_C铣_x0014__x0007__x0001__x0001_ 3 2 7 4 2" xfId="608"/>
    <cellStyle name="?鹎%U龡&amp;H齲_x0001_C铣_x0014__x0007__x0001__x0001_ 3 2 7 4 3" xfId="637"/>
    <cellStyle name="?鹎%U龡&amp;H齲_x0001_C铣_x0014__x0007__x0001__x0001_ 3 2 7 5" xfId="152"/>
    <cellStyle name="?鹎%U龡&amp;H齲_x0001_C铣_x0014__x0007__x0001__x0001_ 3 2 8" xfId="603"/>
    <cellStyle name="?鹎%U龡&amp;H齲_x0001_C铣_x0014__x0007__x0001__x0001_ 3 2 8 2" xfId="449"/>
    <cellStyle name="?鹎%U龡&amp;H齲_x0001_C铣_x0014__x0007__x0001__x0001_ 3 2 9" xfId="610"/>
    <cellStyle name="?鹎%U龡&amp;H齲_x0001_C铣_x0014__x0007__x0001__x0001_ 3 2 9 2" xfId="612"/>
    <cellStyle name="?鹎%U龡&amp;H齲_x0001_C铣_x0014__x0007__x0001__x0001_ 3 2 9 3" xfId="639"/>
    <cellStyle name="?鹎%U龡&amp;H齲_x0001_C铣_x0014__x0007__x0001__x0001_ 3 3" xfId="406"/>
    <cellStyle name="?鹎%U龡&amp;H齲_x0001_C铣_x0014__x0007__x0001__x0001_ 3 3 2" xfId="640"/>
    <cellStyle name="?鹎%U龡&amp;H齲_x0001_C铣_x0014__x0007__x0001__x0001_ 3 3 2 2" xfId="642"/>
    <cellStyle name="?鹎%U龡&amp;H齲_x0001_C铣_x0014__x0007__x0001__x0001_ 3 3 2 2 2" xfId="643"/>
    <cellStyle name="?鹎%U龡&amp;H齲_x0001_C铣_x0014__x0007__x0001__x0001_ 3 3 2 2 2 2" xfId="255"/>
    <cellStyle name="?鹎%U龡&amp;H齲_x0001_C铣_x0014__x0007__x0001__x0001_ 3 3 2 2 3" xfId="644"/>
    <cellStyle name="?鹎%U龡&amp;H齲_x0001_C铣_x0014__x0007__x0001__x0001_ 3 3 2 2 3 2" xfId="645"/>
    <cellStyle name="?鹎%U龡&amp;H齲_x0001_C铣_x0014__x0007__x0001__x0001_ 3 3 2 2 4" xfId="646"/>
    <cellStyle name="?鹎%U龡&amp;H齲_x0001_C铣_x0014__x0007__x0001__x0001_ 3 3 2 2 4 2" xfId="647"/>
    <cellStyle name="?鹎%U龡&amp;H齲_x0001_C铣_x0014__x0007__x0001__x0001_ 3 3 2 2 4 3" xfId="648"/>
    <cellStyle name="?鹎%U龡&amp;H齲_x0001_C铣_x0014__x0007__x0001__x0001_ 3 3 2 2 5" xfId="649"/>
    <cellStyle name="?鹎%U龡&amp;H齲_x0001_C铣_x0014__x0007__x0001__x0001_ 3 3 2 3" xfId="650"/>
    <cellStyle name="?鹎%U龡&amp;H齲_x0001_C铣_x0014__x0007__x0001__x0001_ 3 3 2 3 2" xfId="651"/>
    <cellStyle name="?鹎%U龡&amp;H齲_x0001_C铣_x0014__x0007__x0001__x0001_ 3 3 2 3 2 2" xfId="652"/>
    <cellStyle name="?鹎%U龡&amp;H齲_x0001_C铣_x0014__x0007__x0001__x0001_ 3 3 2 3 3" xfId="653"/>
    <cellStyle name="?鹎%U龡&amp;H齲_x0001_C铣_x0014__x0007__x0001__x0001_ 3 3 2 3 3 2" xfId="655"/>
    <cellStyle name="?鹎%U龡&amp;H齲_x0001_C铣_x0014__x0007__x0001__x0001_ 3 3 2 3 3 3" xfId="656"/>
    <cellStyle name="?鹎%U龡&amp;H齲_x0001_C铣_x0014__x0007__x0001__x0001_ 3 3 2 3 4" xfId="657"/>
    <cellStyle name="?鹎%U龡&amp;H齲_x0001_C铣_x0014__x0007__x0001__x0001_ 3 3 2 4" xfId="658"/>
    <cellStyle name="?鹎%U龡&amp;H齲_x0001_C铣_x0014__x0007__x0001__x0001_ 3 3 2 4 2" xfId="351"/>
    <cellStyle name="?鹎%U龡&amp;H齲_x0001_C铣_x0014__x0007__x0001__x0001_ 3 3 2 4 2 2" xfId="659"/>
    <cellStyle name="?鹎%U龡&amp;H齲_x0001_C铣_x0014__x0007__x0001__x0001_ 3 3 2 4 3" xfId="660"/>
    <cellStyle name="?鹎%U龡&amp;H齲_x0001_C铣_x0014__x0007__x0001__x0001_ 3 3 2 4 3 2" xfId="661"/>
    <cellStyle name="?鹎%U龡&amp;H齲_x0001_C铣_x0014__x0007__x0001__x0001_ 3 3 2 4 4" xfId="662"/>
    <cellStyle name="?鹎%U龡&amp;H齲_x0001_C铣_x0014__x0007__x0001__x0001_ 3 3 2 4 4 2" xfId="663"/>
    <cellStyle name="?鹎%U龡&amp;H齲_x0001_C铣_x0014__x0007__x0001__x0001_ 3 3 2 4 4 3" xfId="664"/>
    <cellStyle name="?鹎%U龡&amp;H齲_x0001_C铣_x0014__x0007__x0001__x0001_ 3 3 2 4 5" xfId="665"/>
    <cellStyle name="?鹎%U龡&amp;H齲_x0001_C铣_x0014__x0007__x0001__x0001_ 3 3 2 5" xfId="666"/>
    <cellStyle name="?鹎%U龡&amp;H齲_x0001_C铣_x0014__x0007__x0001__x0001_ 3 3 2 5 2" xfId="667"/>
    <cellStyle name="?鹎%U龡&amp;H齲_x0001_C铣_x0014__x0007__x0001__x0001_ 3 3 2 6" xfId="668"/>
    <cellStyle name="?鹎%U龡&amp;H齲_x0001_C铣_x0014__x0007__x0001__x0001_ 3 3 2 6 2" xfId="669"/>
    <cellStyle name="?鹎%U龡&amp;H齲_x0001_C铣_x0014__x0007__x0001__x0001_ 3 3 2 6 3" xfId="670"/>
    <cellStyle name="?鹎%U龡&amp;H齲_x0001_C铣_x0014__x0007__x0001__x0001_ 3 3 2 7" xfId="672"/>
    <cellStyle name="?鹎%U龡&amp;H齲_x0001_C铣_x0014__x0007__x0001__x0001_ 3 3 3" xfId="673"/>
    <cellStyle name="?鹎%U龡&amp;H齲_x0001_C铣_x0014__x0007__x0001__x0001_ 3 3 3 2" xfId="5"/>
    <cellStyle name="?鹎%U龡&amp;H齲_x0001_C铣_x0014__x0007__x0001__x0001_ 3 3 3 2 2" xfId="400"/>
    <cellStyle name="?鹎%U龡&amp;H齲_x0001_C铣_x0014__x0007__x0001__x0001_ 3 3 3 3" xfId="675"/>
    <cellStyle name="?鹎%U龡&amp;H齲_x0001_C铣_x0014__x0007__x0001__x0001_ 3 3 3 3 2" xfId="677"/>
    <cellStyle name="?鹎%U龡&amp;H齲_x0001_C铣_x0014__x0007__x0001__x0001_ 3 3 3 4" xfId="679"/>
    <cellStyle name="?鹎%U龡&amp;H齲_x0001_C铣_x0014__x0007__x0001__x0001_ 3 3 3 4 2" xfId="470"/>
    <cellStyle name="?鹎%U龡&amp;H齲_x0001_C铣_x0014__x0007__x0001__x0001_ 3 3 3 4 3" xfId="681"/>
    <cellStyle name="?鹎%U龡&amp;H齲_x0001_C铣_x0014__x0007__x0001__x0001_ 3 3 3 5" xfId="683"/>
    <cellStyle name="?鹎%U龡&amp;H齲_x0001_C铣_x0014__x0007__x0001__x0001_ 3 3 4" xfId="684"/>
    <cellStyle name="?鹎%U龡&amp;H齲_x0001_C铣_x0014__x0007__x0001__x0001_ 3 3 4 2" xfId="685"/>
    <cellStyle name="?鹎%U龡&amp;H齲_x0001_C铣_x0014__x0007__x0001__x0001_ 3 3 4 2 2" xfId="686"/>
    <cellStyle name="?鹎%U龡&amp;H齲_x0001_C铣_x0014__x0007__x0001__x0001_ 3 3 4 3" xfId="687"/>
    <cellStyle name="?鹎%U龡&amp;H齲_x0001_C铣_x0014__x0007__x0001__x0001_ 3 3 4 3 2" xfId="688"/>
    <cellStyle name="?鹎%U龡&amp;H齲_x0001_C铣_x0014__x0007__x0001__x0001_ 3 3 4 4" xfId="689"/>
    <cellStyle name="?鹎%U龡&amp;H齲_x0001_C铣_x0014__x0007__x0001__x0001_ 3 3 4 4 2" xfId="690"/>
    <cellStyle name="?鹎%U龡&amp;H齲_x0001_C铣_x0014__x0007__x0001__x0001_ 3 3 4 4 3" xfId="691"/>
    <cellStyle name="?鹎%U龡&amp;H齲_x0001_C铣_x0014__x0007__x0001__x0001_ 3 3 4 5" xfId="692"/>
    <cellStyle name="?鹎%U龡&amp;H齲_x0001_C铣_x0014__x0007__x0001__x0001_ 3 3 5" xfId="693"/>
    <cellStyle name="?鹎%U龡&amp;H齲_x0001_C铣_x0014__x0007__x0001__x0001_ 3 3 5 2" xfId="694"/>
    <cellStyle name="?鹎%U龡&amp;H齲_x0001_C铣_x0014__x0007__x0001__x0001_ 3 3 5 2 2" xfId="695"/>
    <cellStyle name="?鹎%U龡&amp;H齲_x0001_C铣_x0014__x0007__x0001__x0001_ 3 3 5 3" xfId="696"/>
    <cellStyle name="?鹎%U龡&amp;H齲_x0001_C铣_x0014__x0007__x0001__x0001_ 3 3 5 3 2" xfId="697"/>
    <cellStyle name="?鹎%U龡&amp;H齲_x0001_C铣_x0014__x0007__x0001__x0001_ 3 3 5 3 3" xfId="698"/>
    <cellStyle name="?鹎%U龡&amp;H齲_x0001_C铣_x0014__x0007__x0001__x0001_ 3 3 5 4" xfId="699"/>
    <cellStyle name="?鹎%U龡&amp;H齲_x0001_C铣_x0014__x0007__x0001__x0001_ 3 3 6" xfId="700"/>
    <cellStyle name="?鹎%U龡&amp;H齲_x0001_C铣_x0014__x0007__x0001__x0001_ 3 3 6 2" xfId="701"/>
    <cellStyle name="?鹎%U龡&amp;H齲_x0001_C铣_x0014__x0007__x0001__x0001_ 3 3 6 2 2" xfId="702"/>
    <cellStyle name="?鹎%U龡&amp;H齲_x0001_C铣_x0014__x0007__x0001__x0001_ 3 3 6 3" xfId="703"/>
    <cellStyle name="?鹎%U龡&amp;H齲_x0001_C铣_x0014__x0007__x0001__x0001_ 3 3 6 3 2" xfId="704"/>
    <cellStyle name="?鹎%U龡&amp;H齲_x0001_C铣_x0014__x0007__x0001__x0001_ 3 3 6 4" xfId="706"/>
    <cellStyle name="?鹎%U龡&amp;H齲_x0001_C铣_x0014__x0007__x0001__x0001_ 3 3 6 4 2" xfId="707"/>
    <cellStyle name="?鹎%U龡&amp;H齲_x0001_C铣_x0014__x0007__x0001__x0001_ 3 3 6 4 3" xfId="708"/>
    <cellStyle name="?鹎%U龡&amp;H齲_x0001_C铣_x0014__x0007__x0001__x0001_ 3 3 6 5" xfId="455"/>
    <cellStyle name="?鹎%U龡&amp;H齲_x0001_C铣_x0014__x0007__x0001__x0001_ 3 3 7" xfId="710"/>
    <cellStyle name="?鹎%U龡&amp;H齲_x0001_C铣_x0014__x0007__x0001__x0001_ 3 3 7 2" xfId="711"/>
    <cellStyle name="?鹎%U龡&amp;H齲_x0001_C铣_x0014__x0007__x0001__x0001_ 3 3 8" xfId="713"/>
    <cellStyle name="?鹎%U龡&amp;H齲_x0001_C铣_x0014__x0007__x0001__x0001_ 3 3 8 2" xfId="714"/>
    <cellStyle name="?鹎%U龡&amp;H齲_x0001_C铣_x0014__x0007__x0001__x0001_ 3 3 8 3" xfId="716"/>
    <cellStyle name="?鹎%U龡&amp;H齲_x0001_C铣_x0014__x0007__x0001__x0001_ 3 3 9" xfId="717"/>
    <cellStyle name="?鹎%U龡&amp;H齲_x0001_C铣_x0014__x0007__x0001__x0001_ 3 4" xfId="718"/>
    <cellStyle name="?鹎%U龡&amp;H齲_x0001_C铣_x0014__x0007__x0001__x0001_ 3 4 2" xfId="719"/>
    <cellStyle name="?鹎%U龡&amp;H齲_x0001_C铣_x0014__x0007__x0001__x0001_ 3 4 2 2" xfId="720"/>
    <cellStyle name="?鹎%U龡&amp;H齲_x0001_C铣_x0014__x0007__x0001__x0001_ 3 4 2 2 2" xfId="721"/>
    <cellStyle name="?鹎%U龡&amp;H齲_x0001_C铣_x0014__x0007__x0001__x0001_ 3 4 2 2 2 2" xfId="722"/>
    <cellStyle name="?鹎%U龡&amp;H齲_x0001_C铣_x0014__x0007__x0001__x0001_ 3 4 2 2 3" xfId="724"/>
    <cellStyle name="?鹎%U龡&amp;H齲_x0001_C铣_x0014__x0007__x0001__x0001_ 3 4 2 2 3 2" xfId="725"/>
    <cellStyle name="?鹎%U龡&amp;H齲_x0001_C铣_x0014__x0007__x0001__x0001_ 3 4 2 2 4" xfId="727"/>
    <cellStyle name="?鹎%U龡&amp;H齲_x0001_C铣_x0014__x0007__x0001__x0001_ 3 4 2 2 4 2" xfId="729"/>
    <cellStyle name="?鹎%U龡&amp;H齲_x0001_C铣_x0014__x0007__x0001__x0001_ 3 4 2 2 4 3" xfId="730"/>
    <cellStyle name="?鹎%U龡&amp;H齲_x0001_C铣_x0014__x0007__x0001__x0001_ 3 4 2 2 5" xfId="732"/>
    <cellStyle name="?鹎%U龡&amp;H齲_x0001_C铣_x0014__x0007__x0001__x0001_ 3 4 2 3" xfId="733"/>
    <cellStyle name="?鹎%U龡&amp;H齲_x0001_C铣_x0014__x0007__x0001__x0001_ 3 4 2 3 2" xfId="734"/>
    <cellStyle name="?鹎%U龡&amp;H齲_x0001_C铣_x0014__x0007__x0001__x0001_ 3 4 2 3 2 2" xfId="735"/>
    <cellStyle name="?鹎%U龡&amp;H齲_x0001_C铣_x0014__x0007__x0001__x0001_ 3 4 2 3 3" xfId="737"/>
    <cellStyle name="?鹎%U龡&amp;H齲_x0001_C铣_x0014__x0007__x0001__x0001_ 3 4 2 3 3 2" xfId="738"/>
    <cellStyle name="?鹎%U龡&amp;H齲_x0001_C铣_x0014__x0007__x0001__x0001_ 3 4 2 3 3 3" xfId="739"/>
    <cellStyle name="?鹎%U龡&amp;H齲_x0001_C铣_x0014__x0007__x0001__x0001_ 3 4 2 3 4" xfId="741"/>
    <cellStyle name="?鹎%U龡&amp;H齲_x0001_C铣_x0014__x0007__x0001__x0001_ 3 4 2 4" xfId="742"/>
    <cellStyle name="?鹎%U龡&amp;H齲_x0001_C铣_x0014__x0007__x0001__x0001_ 3 4 2 4 2" xfId="671"/>
    <cellStyle name="?鹎%U龡&amp;H齲_x0001_C铣_x0014__x0007__x0001__x0001_ 3 4 2 4 2 2" xfId="743"/>
    <cellStyle name="?鹎%U龡&amp;H齲_x0001_C铣_x0014__x0007__x0001__x0001_ 3 4 2 4 3" xfId="744"/>
    <cellStyle name="?鹎%U龡&amp;H齲_x0001_C铣_x0014__x0007__x0001__x0001_ 3 4 2 4 3 2" xfId="746"/>
    <cellStyle name="?鹎%U龡&amp;H齲_x0001_C铣_x0014__x0007__x0001__x0001_ 3 4 2 4 4" xfId="747"/>
    <cellStyle name="?鹎%U龡&amp;H齲_x0001_C铣_x0014__x0007__x0001__x0001_ 3 4 2 4 4 2" xfId="748"/>
    <cellStyle name="?鹎%U龡&amp;H齲_x0001_C铣_x0014__x0007__x0001__x0001_ 3 4 2 4 4 3" xfId="749"/>
    <cellStyle name="?鹎%U龡&amp;H齲_x0001_C铣_x0014__x0007__x0001__x0001_ 3 4 2 4 5" xfId="750"/>
    <cellStyle name="?鹎%U龡&amp;H齲_x0001_C铣_x0014__x0007__x0001__x0001_ 3 4 2 5" xfId="751"/>
    <cellStyle name="?鹎%U龡&amp;H齲_x0001_C铣_x0014__x0007__x0001__x0001_ 3 4 2 5 2" xfId="752"/>
    <cellStyle name="?鹎%U龡&amp;H齲_x0001_C铣_x0014__x0007__x0001__x0001_ 3 4 2 6" xfId="753"/>
    <cellStyle name="?鹎%U龡&amp;H齲_x0001_C铣_x0014__x0007__x0001__x0001_ 3 4 2 6 2" xfId="754"/>
    <cellStyle name="?鹎%U龡&amp;H齲_x0001_C铣_x0014__x0007__x0001__x0001_ 3 4 2 6 3" xfId="755"/>
    <cellStyle name="?鹎%U龡&amp;H齲_x0001_C铣_x0014__x0007__x0001__x0001_ 3 4 2 7" xfId="757"/>
    <cellStyle name="?鹎%U龡&amp;H齲_x0001_C铣_x0014__x0007__x0001__x0001_ 3 4 3" xfId="758"/>
    <cellStyle name="?鹎%U龡&amp;H齲_x0001_C铣_x0014__x0007__x0001__x0001_ 3 4 3 2" xfId="760"/>
    <cellStyle name="?鹎%U龡&amp;H齲_x0001_C铣_x0014__x0007__x0001__x0001_ 3 4 3 2 2" xfId="761"/>
    <cellStyle name="?鹎%U龡&amp;H齲_x0001_C铣_x0014__x0007__x0001__x0001_ 3 4 3 3" xfId="762"/>
    <cellStyle name="?鹎%U龡&amp;H齲_x0001_C铣_x0014__x0007__x0001__x0001_ 3 4 3 3 2" xfId="763"/>
    <cellStyle name="?鹎%U龡&amp;H齲_x0001_C铣_x0014__x0007__x0001__x0001_ 3 4 3 4" xfId="764"/>
    <cellStyle name="?鹎%U龡&amp;H齲_x0001_C铣_x0014__x0007__x0001__x0001_ 3 4 3 4 2" xfId="756"/>
    <cellStyle name="?鹎%U龡&amp;H齲_x0001_C铣_x0014__x0007__x0001__x0001_ 3 4 3 4 3" xfId="768"/>
    <cellStyle name="?鹎%U龡&amp;H齲_x0001_C铣_x0014__x0007__x0001__x0001_ 3 4 3 5" xfId="769"/>
    <cellStyle name="?鹎%U龡&amp;H齲_x0001_C铣_x0014__x0007__x0001__x0001_ 3 4 4" xfId="541"/>
    <cellStyle name="?鹎%U龡&amp;H齲_x0001_C铣_x0014__x0007__x0001__x0001_ 3 4 4 2" xfId="268"/>
    <cellStyle name="?鹎%U龡&amp;H齲_x0001_C铣_x0014__x0007__x0001__x0001_ 3 4 4 2 2" xfId="50"/>
    <cellStyle name="?鹎%U龡&amp;H齲_x0001_C铣_x0014__x0007__x0001__x0001_ 3 4 4 3" xfId="271"/>
    <cellStyle name="?鹎%U龡&amp;H齲_x0001_C铣_x0014__x0007__x0001__x0001_ 3 4 4 3 2" xfId="543"/>
    <cellStyle name="?鹎%U龡&amp;H齲_x0001_C铣_x0014__x0007__x0001__x0001_ 3 4 4 4" xfId="181"/>
    <cellStyle name="?鹎%U龡&amp;H齲_x0001_C铣_x0014__x0007__x0001__x0001_ 3 4 4 4 2" xfId="545"/>
    <cellStyle name="?鹎%U龡&amp;H齲_x0001_C铣_x0014__x0007__x0001__x0001_ 3 4 4 4 3" xfId="547"/>
    <cellStyle name="?鹎%U龡&amp;H齲_x0001_C铣_x0014__x0007__x0001__x0001_ 3 4 4 5" xfId="22"/>
    <cellStyle name="?鹎%U龡&amp;H齲_x0001_C铣_x0014__x0007__x0001__x0001_ 3 4 5" xfId="550"/>
    <cellStyle name="?鹎%U龡&amp;H齲_x0001_C铣_x0014__x0007__x0001__x0001_ 3 4 5 2" xfId="553"/>
    <cellStyle name="?鹎%U龡&amp;H齲_x0001_C铣_x0014__x0007__x0001__x0001_ 3 4 5 2 2" xfId="528"/>
    <cellStyle name="?鹎%U龡&amp;H齲_x0001_C铣_x0014__x0007__x0001__x0001_ 3 4 5 3" xfId="555"/>
    <cellStyle name="?鹎%U龡&amp;H齲_x0001_C铣_x0014__x0007__x0001__x0001_ 3 4 5 3 2" xfId="557"/>
    <cellStyle name="?鹎%U龡&amp;H齲_x0001_C铣_x0014__x0007__x0001__x0001_ 3 4 5 3 3" xfId="559"/>
    <cellStyle name="?鹎%U龡&amp;H齲_x0001_C铣_x0014__x0007__x0001__x0001_ 3 4 5 4" xfId="186"/>
    <cellStyle name="?鹎%U龡&amp;H齲_x0001_C铣_x0014__x0007__x0001__x0001_ 3 4 6" xfId="107"/>
    <cellStyle name="?鹎%U龡&amp;H齲_x0001_C铣_x0014__x0007__x0001__x0001_ 3 4 6 2" xfId="111"/>
    <cellStyle name="?鹎%U龡&amp;H齲_x0001_C铣_x0014__x0007__x0001__x0001_ 3 4 6 2 2" xfId="562"/>
    <cellStyle name="?鹎%U龡&amp;H齲_x0001_C铣_x0014__x0007__x0001__x0001_ 3 4 6 3" xfId="565"/>
    <cellStyle name="?鹎%U龡&amp;H齲_x0001_C铣_x0014__x0007__x0001__x0001_ 3 4 6 3 2" xfId="567"/>
    <cellStyle name="?鹎%U龡&amp;H齲_x0001_C铣_x0014__x0007__x0001__x0001_ 3 4 6 4" xfId="569"/>
    <cellStyle name="?鹎%U龡&amp;H齲_x0001_C铣_x0014__x0007__x0001__x0001_ 3 4 6 4 2" xfId="571"/>
    <cellStyle name="?鹎%U龡&amp;H齲_x0001_C铣_x0014__x0007__x0001__x0001_ 3 4 6 4 3" xfId="573"/>
    <cellStyle name="?鹎%U龡&amp;H齲_x0001_C铣_x0014__x0007__x0001__x0001_ 3 4 6 5" xfId="575"/>
    <cellStyle name="?鹎%U龡&amp;H齲_x0001_C铣_x0014__x0007__x0001__x0001_ 3 4 7" xfId="30"/>
    <cellStyle name="?鹎%U龡&amp;H齲_x0001_C铣_x0014__x0007__x0001__x0001_ 3 4 7 2" xfId="41"/>
    <cellStyle name="?鹎%U龡&amp;H齲_x0001_C铣_x0014__x0007__x0001__x0001_ 3 4 8" xfId="117"/>
    <cellStyle name="?鹎%U龡&amp;H齲_x0001_C铣_x0014__x0007__x0001__x0001_ 3 4 8 2" xfId="488"/>
    <cellStyle name="?鹎%U龡&amp;H齲_x0001_C铣_x0014__x0007__x0001__x0001_ 3 4 8 3" xfId="579"/>
    <cellStyle name="?鹎%U龡&amp;H齲_x0001_C铣_x0014__x0007__x0001__x0001_ 3 4 9" xfId="581"/>
    <cellStyle name="?鹎%U龡&amp;H齲_x0001_C铣_x0014__x0007__x0001__x0001_ 3 5" xfId="770"/>
    <cellStyle name="?鹎%U龡&amp;H齲_x0001_C铣_x0014__x0007__x0001__x0001_ 3 6" xfId="771"/>
    <cellStyle name="?鹎%U龡&amp;H齲_x0001_C铣_x0014__x0007__x0001__x0001_ 3 6 2" xfId="772"/>
    <cellStyle name="?鹎%U龡&amp;H齲_x0001_C铣_x0014__x0007__x0001__x0001_ 3 6 2 2" xfId="773"/>
    <cellStyle name="?鹎%U龡&amp;H齲_x0001_C铣_x0014__x0007__x0001__x0001_ 3 6 3" xfId="774"/>
    <cellStyle name="?鹎%U龡&amp;H齲_x0001_C铣_x0014__x0007__x0001__x0001_ 3 6 3 2" xfId="775"/>
    <cellStyle name="?鹎%U龡&amp;H齲_x0001_C铣_x0014__x0007__x0001__x0001_ 3 6 3 3" xfId="776"/>
    <cellStyle name="?鹎%U龡&amp;H齲_x0001_C铣_x0014__x0007__x0001__x0001_ 3 6 4" xfId="416"/>
    <cellStyle name="?鹎%U龡&amp;H齲_x0001_C铣_x0014__x0007__x0001__x0001_ 3 7" xfId="777"/>
    <cellStyle name="?鹎%U龡&amp;H齲_x0001_C铣_x0014__x0007__x0001__x0001_ 3 7 2" xfId="778"/>
    <cellStyle name="?鹎%U龡&amp;H齲_x0001_C铣_x0014__x0007__x0001__x0001_ 3 8" xfId="779"/>
    <cellStyle name="?鹎%U龡&amp;H齲_x0001_C铣_x0014__x0007__x0001__x0001_ 3 8 2" xfId="781"/>
    <cellStyle name="?鹎%U龡&amp;H齲_x0001_C铣_x0014__x0007__x0001__x0001_ 3 8 3" xfId="782"/>
    <cellStyle name="?鹎%U龡&amp;H齲_x0001_C铣_x0014__x0007__x0001__x0001_ 3 9" xfId="783"/>
    <cellStyle name="?鹎%U龡&amp;H齲_x0001_C铣_x0014__x0007__x0001__x0001_ 4" xfId="674"/>
    <cellStyle name="?鹎%U龡&amp;H齲_x0001_C铣_x0014__x0007__x0001__x0001_ 4 2" xfId="676"/>
    <cellStyle name="?鹎%U龡&amp;H齲_x0001_C铣_x0014__x0007__x0001__x0001_ 4 2 2" xfId="785"/>
    <cellStyle name="?鹎%U龡&amp;H齲_x0001_C铣_x0014__x0007__x0001__x0001_ 4 2 2 2" xfId="787"/>
    <cellStyle name="?鹎%U龡&amp;H齲_x0001_C铣_x0014__x0007__x0001__x0001_ 4 2 2 2 2" xfId="789"/>
    <cellStyle name="?鹎%U龡&amp;H齲_x0001_C铣_x0014__x0007__x0001__x0001_ 4 2 2 3" xfId="791"/>
    <cellStyle name="?鹎%U龡&amp;H齲_x0001_C铣_x0014__x0007__x0001__x0001_ 4 2 2 3 2" xfId="794"/>
    <cellStyle name="?鹎%U龡&amp;H齲_x0001_C铣_x0014__x0007__x0001__x0001_ 4 2 2 4" xfId="796"/>
    <cellStyle name="?鹎%U龡&amp;H齲_x0001_C铣_x0014__x0007__x0001__x0001_ 4 2 2 4 2" xfId="797"/>
    <cellStyle name="?鹎%U龡&amp;H齲_x0001_C铣_x0014__x0007__x0001__x0001_ 4 2 2 4 3" xfId="799"/>
    <cellStyle name="?鹎%U龡&amp;H齲_x0001_C铣_x0014__x0007__x0001__x0001_ 4 2 2 5" xfId="800"/>
    <cellStyle name="?鹎%U龡&amp;H齲_x0001_C铣_x0014__x0007__x0001__x0001_ 4 2 3" xfId="802"/>
    <cellStyle name="?鹎%U龡&amp;H齲_x0001_C铣_x0014__x0007__x0001__x0001_ 4 2 3 2" xfId="804"/>
    <cellStyle name="?鹎%U龡&amp;H齲_x0001_C铣_x0014__x0007__x0001__x0001_ 4 2 3 2 2" xfId="806"/>
    <cellStyle name="?鹎%U龡&amp;H齲_x0001_C铣_x0014__x0007__x0001__x0001_ 4 2 3 3" xfId="808"/>
    <cellStyle name="?鹎%U龡&amp;H齲_x0001_C铣_x0014__x0007__x0001__x0001_ 4 2 3 3 2" xfId="810"/>
    <cellStyle name="?鹎%U龡&amp;H齲_x0001_C铣_x0014__x0007__x0001__x0001_ 4 2 3 3 3" xfId="813"/>
    <cellStyle name="?鹎%U龡&amp;H齲_x0001_C铣_x0014__x0007__x0001__x0001_ 4 2 3 4" xfId="815"/>
    <cellStyle name="?鹎%U龡&amp;H齲_x0001_C铣_x0014__x0007__x0001__x0001_ 4 2 4" xfId="817"/>
    <cellStyle name="?鹎%U龡&amp;H齲_x0001_C铣_x0014__x0007__x0001__x0001_ 4 2 4 2" xfId="819"/>
    <cellStyle name="?鹎%U龡&amp;H齲_x0001_C铣_x0014__x0007__x0001__x0001_ 4 2 4 2 2" xfId="820"/>
    <cellStyle name="?鹎%U龡&amp;H齲_x0001_C铣_x0014__x0007__x0001__x0001_ 4 2 4 3" xfId="821"/>
    <cellStyle name="?鹎%U龡&amp;H齲_x0001_C铣_x0014__x0007__x0001__x0001_ 4 2 4 3 2" xfId="822"/>
    <cellStyle name="?鹎%U龡&amp;H齲_x0001_C铣_x0014__x0007__x0001__x0001_ 4 2 4 4" xfId="823"/>
    <cellStyle name="?鹎%U龡&amp;H齲_x0001_C铣_x0014__x0007__x0001__x0001_ 4 2 4 4 2" xfId="824"/>
    <cellStyle name="?鹎%U龡&amp;H齲_x0001_C铣_x0014__x0007__x0001__x0001_ 4 2 4 4 3" xfId="825"/>
    <cellStyle name="?鹎%U龡&amp;H齲_x0001_C铣_x0014__x0007__x0001__x0001_ 4 2 4 5" xfId="826"/>
    <cellStyle name="?鹎%U龡&amp;H齲_x0001_C铣_x0014__x0007__x0001__x0001_ 4 2 5" xfId="828"/>
    <cellStyle name="?鹎%U龡&amp;H齲_x0001_C铣_x0014__x0007__x0001__x0001_ 4 2 5 2" xfId="830"/>
    <cellStyle name="?鹎%U龡&amp;H齲_x0001_C铣_x0014__x0007__x0001__x0001_ 4 2 6" xfId="832"/>
    <cellStyle name="?鹎%U龡&amp;H齲_x0001_C铣_x0014__x0007__x0001__x0001_ 4 2 6 2" xfId="833"/>
    <cellStyle name="?鹎%U龡&amp;H齲_x0001_C铣_x0014__x0007__x0001__x0001_ 4 2 6 3" xfId="834"/>
    <cellStyle name="?鹎%U龡&amp;H齲_x0001_C铣_x0014__x0007__x0001__x0001_ 4 2 7" xfId="836"/>
    <cellStyle name="?鹎%U龡&amp;H齲_x0001_C铣_x0014__x0007__x0001__x0001_ 4 3" xfId="837"/>
    <cellStyle name="?鹎%U龡&amp;H齲_x0001_C铣_x0014__x0007__x0001__x0001_ 4 3 2" xfId="838"/>
    <cellStyle name="?鹎%U龡&amp;H齲_x0001_C铣_x0014__x0007__x0001__x0001_ 4 3 2 2" xfId="839"/>
    <cellStyle name="?鹎%U龡&amp;H齲_x0001_C铣_x0014__x0007__x0001__x0001_ 4 3 3" xfId="840"/>
    <cellStyle name="?鹎%U龡&amp;H齲_x0001_C铣_x0014__x0007__x0001__x0001_ 4 3 3 2" xfId="841"/>
    <cellStyle name="?鹎%U龡&amp;H齲_x0001_C铣_x0014__x0007__x0001__x0001_ 4 3 4" xfId="842"/>
    <cellStyle name="?鹎%U龡&amp;H齲_x0001_C铣_x0014__x0007__x0001__x0001_ 4 3 4 2" xfId="843"/>
    <cellStyle name="?鹎%U龡&amp;H齲_x0001_C铣_x0014__x0007__x0001__x0001_ 4 3 4 3" xfId="844"/>
    <cellStyle name="?鹎%U龡&amp;H齲_x0001_C铣_x0014__x0007__x0001__x0001_ 4 3 5" xfId="845"/>
    <cellStyle name="?鹎%U龡&amp;H齲_x0001_C铣_x0014__x0007__x0001__x0001_ 4 4" xfId="846"/>
    <cellStyle name="?鹎%U龡&amp;H齲_x0001_C铣_x0014__x0007__x0001__x0001_ 4 4 2" xfId="847"/>
    <cellStyle name="?鹎%U龡&amp;H齲_x0001_C铣_x0014__x0007__x0001__x0001_ 4 4 2 2" xfId="848"/>
    <cellStyle name="?鹎%U龡&amp;H齲_x0001_C铣_x0014__x0007__x0001__x0001_ 4 4 3" xfId="849"/>
    <cellStyle name="?鹎%U龡&amp;H齲_x0001_C铣_x0014__x0007__x0001__x0001_ 4 4 3 2" xfId="850"/>
    <cellStyle name="?鹎%U龡&amp;H齲_x0001_C铣_x0014__x0007__x0001__x0001_ 4 4 4" xfId="619"/>
    <cellStyle name="?鹎%U龡&amp;H齲_x0001_C铣_x0014__x0007__x0001__x0001_ 4 4 4 2" xfId="94"/>
    <cellStyle name="?鹎%U龡&amp;H齲_x0001_C铣_x0014__x0007__x0001__x0001_ 4 4 4 3" xfId="103"/>
    <cellStyle name="?鹎%U龡&amp;H齲_x0001_C铣_x0014__x0007__x0001__x0001_ 4 4 5" xfId="621"/>
    <cellStyle name="?鹎%U龡&amp;H齲_x0001_C铣_x0014__x0007__x0001__x0001_ 4 5" xfId="851"/>
    <cellStyle name="?鹎%U龡&amp;H齲_x0001_C铣_x0014__x0007__x0001__x0001_ 4 5 2" xfId="852"/>
    <cellStyle name="?鹎%U龡&amp;H齲_x0001_C铣_x0014__x0007__x0001__x0001_ 4 5 2 2" xfId="853"/>
    <cellStyle name="?鹎%U龡&amp;H齲_x0001_C铣_x0014__x0007__x0001__x0001_ 4 5 3" xfId="854"/>
    <cellStyle name="?鹎%U龡&amp;H齲_x0001_C铣_x0014__x0007__x0001__x0001_ 4 5 3 2" xfId="855"/>
    <cellStyle name="?鹎%U龡&amp;H齲_x0001_C铣_x0014__x0007__x0001__x0001_ 4 5 3 3" xfId="856"/>
    <cellStyle name="?鹎%U龡&amp;H齲_x0001_C铣_x0014__x0007__x0001__x0001_ 4 5 4" xfId="625"/>
    <cellStyle name="?鹎%U龡&amp;H齲_x0001_C铣_x0014__x0007__x0001__x0001_ 4 6" xfId="857"/>
    <cellStyle name="?鹎%U龡&amp;H齲_x0001_C铣_x0014__x0007__x0001__x0001_ 4 6 2" xfId="859"/>
    <cellStyle name="?鹎%U龡&amp;H齲_x0001_C铣_x0014__x0007__x0001__x0001_ 4 6 2 2" xfId="860"/>
    <cellStyle name="?鹎%U龡&amp;H齲_x0001_C铣_x0014__x0007__x0001__x0001_ 4 6 3" xfId="861"/>
    <cellStyle name="?鹎%U龡&amp;H齲_x0001_C铣_x0014__x0007__x0001__x0001_ 4 6 3 2" xfId="862"/>
    <cellStyle name="?鹎%U龡&amp;H齲_x0001_C铣_x0014__x0007__x0001__x0001_ 4 6 4" xfId="90"/>
    <cellStyle name="?鹎%U龡&amp;H齲_x0001_C铣_x0014__x0007__x0001__x0001_ 4 6 4 2" xfId="631"/>
    <cellStyle name="?鹎%U龡&amp;H齲_x0001_C铣_x0014__x0007__x0001__x0001_ 4 6 4 3" xfId="863"/>
    <cellStyle name="?鹎%U龡&amp;H齲_x0001_C铣_x0014__x0007__x0001__x0001_ 4 6 5" xfId="633"/>
    <cellStyle name="?鹎%U龡&amp;H齲_x0001_C铣_x0014__x0007__x0001__x0001_ 4 7" xfId="864"/>
    <cellStyle name="?鹎%U龡&amp;H齲_x0001_C铣_x0014__x0007__x0001__x0001_ 4 7 2" xfId="866"/>
    <cellStyle name="?鹎%U龡&amp;H齲_x0001_C铣_x0014__x0007__x0001__x0001_ 4 8" xfId="867"/>
    <cellStyle name="?鹎%U龡&amp;H齲_x0001_C铣_x0014__x0007__x0001__x0001_ 4 8 2" xfId="870"/>
    <cellStyle name="?鹎%U龡&amp;H齲_x0001_C铣_x0014__x0007__x0001__x0001_ 4 8 3" xfId="873"/>
    <cellStyle name="?鹎%U龡&amp;H齲_x0001_C铣_x0014__x0007__x0001__x0001_ 4 9" xfId="874"/>
    <cellStyle name="?鹎%U龡&amp;H齲_x0001_C铣_x0014__x0007__x0001__x0001_ 5" xfId="678"/>
    <cellStyle name="?鹎%U龡&amp;H齲_x0001_C铣_x0014__x0007__x0001__x0001_ 5 2" xfId="469"/>
    <cellStyle name="?鹎%U龡&amp;H齲_x0001_C铣_x0014__x0007__x0001__x0001_ 5 2 2" xfId="875"/>
    <cellStyle name="?鹎%U龡&amp;H齲_x0001_C铣_x0014__x0007__x0001__x0001_ 5 3" xfId="680"/>
    <cellStyle name="?鹎%U龡&amp;H齲_x0001_C铣_x0014__x0007__x0001__x0001_ 5 3 2" xfId="876"/>
    <cellStyle name="?鹎%U龡&amp;H齲_x0001_C铣_x0014__x0007__x0001__x0001_ 5 3 3" xfId="877"/>
    <cellStyle name="?鹎%U龡&amp;H齲_x0001_C铣_x0014__x0007__x0001__x0001_ 5 4" xfId="878"/>
    <cellStyle name="?鹎%U龡&amp;H齲_x0001_C铣_x0014__x0007__x0001__x0001_ 6" xfId="682"/>
    <cellStyle name="?鹎%U龡&amp;H齲_x0001_C铣_x0014__x0007__x0001__x0001_ 6 2" xfId="879"/>
    <cellStyle name="?鹎%U龡&amp;H齲_x0001_C铣_x0014__x0007__x0001__x0001_ 6 2 2" xfId="881"/>
    <cellStyle name="?鹎%U龡&amp;H齲_x0001_C铣_x0014__x0007__x0001__x0001_ 6 3" xfId="882"/>
    <cellStyle name="?鹎%U龡&amp;H齲_x0001_C铣_x0014__x0007__x0001__x0001_ 6 3 2" xfId="884"/>
    <cellStyle name="?鹎%U龡&amp;H齲_x0001_C铣_x0014__x0007__x0001__x0001_ 6 3 3" xfId="886"/>
    <cellStyle name="?鹎%U龡&amp;H齲_x0001_C铣_x0014__x0007__x0001__x0001_ 6 4" xfId="887"/>
    <cellStyle name="20% - 强调文字颜色 1 2" xfId="888"/>
    <cellStyle name="20% - 强调文字颜色 2 2" xfId="889"/>
    <cellStyle name="20% - 强调文字颜色 3 2" xfId="891"/>
    <cellStyle name="20% - 强调文字颜色 4 2" xfId="893"/>
    <cellStyle name="20% - 强调文字颜色 5 2" xfId="894"/>
    <cellStyle name="20% - 强调文字颜色 6 2" xfId="895"/>
    <cellStyle name="40% - 强调文字颜色 1 2" xfId="896"/>
    <cellStyle name="40% - 强调文字颜色 2 2" xfId="897"/>
    <cellStyle name="40% - 强调文字颜色 3 2" xfId="898"/>
    <cellStyle name="40% - 强调文字颜色 4 2" xfId="899"/>
    <cellStyle name="40% - 强调文字颜色 5 2" xfId="900"/>
    <cellStyle name="40% - 强调文字颜色 6 2" xfId="901"/>
    <cellStyle name="60% - 强调文字颜色 1 2" xfId="902"/>
    <cellStyle name="60% - 强调文字颜色 2 2" xfId="903"/>
    <cellStyle name="60% - 强调文字颜色 3 2" xfId="904"/>
    <cellStyle name="60% - 强调文字颜色 4 2" xfId="905"/>
    <cellStyle name="60% - 强调文字颜色 5 2" xfId="906"/>
    <cellStyle name="60% - 强调文字颜色 6 2" xfId="907"/>
    <cellStyle name="no dec" xfId="908"/>
    <cellStyle name="Normal_APR" xfId="910"/>
    <cellStyle name="百分比 2" xfId="911"/>
    <cellStyle name="百分比 2 2" xfId="912"/>
    <cellStyle name="百分比 2 2 2" xfId="913"/>
    <cellStyle name="百分比 2 3" xfId="531"/>
    <cellStyle name="百分比 2 3 2" xfId="914"/>
    <cellStyle name="百分比 2 3 3" xfId="915"/>
    <cellStyle name="百分比 2 4" xfId="916"/>
    <cellStyle name="百分比 3" xfId="917"/>
    <cellStyle name="百分比 3 2" xfId="918"/>
    <cellStyle name="百分比 3 2 2" xfId="919"/>
    <cellStyle name="百分比 3 3" xfId="534"/>
    <cellStyle name="百分比 3 3 2" xfId="920"/>
    <cellStyle name="百分比 3 4" xfId="482"/>
    <cellStyle name="百分比 3 4 2" xfId="921"/>
    <cellStyle name="百分比 3 4 3" xfId="113"/>
    <cellStyle name="百分比 3 5" xfId="922"/>
    <cellStyle name="百分比 4" xfId="923"/>
    <cellStyle name="百分比 4 2" xfId="925"/>
    <cellStyle name="百分比 4 2 2" xfId="927"/>
    <cellStyle name="百分比 4 3" xfId="929"/>
    <cellStyle name="百分比 4 3 2" xfId="931"/>
    <cellStyle name="百分比 4 3 3" xfId="933"/>
    <cellStyle name="百分比 4 4" xfId="935"/>
    <cellStyle name="百分比 5" xfId="936"/>
    <cellStyle name="百分比 5 2" xfId="938"/>
    <cellStyle name="百分比 5 2 2" xfId="940"/>
    <cellStyle name="百分比 5 3" xfId="942"/>
    <cellStyle name="百分比 5 3 2" xfId="944"/>
    <cellStyle name="百分比 5 4" xfId="947"/>
    <cellStyle name="百分比 5 4 2" xfId="949"/>
    <cellStyle name="百分比 5 4 3" xfId="951"/>
    <cellStyle name="百分比 5 5" xfId="953"/>
    <cellStyle name="百分比 6" xfId="954"/>
    <cellStyle name="百分比 6 2" xfId="956"/>
    <cellStyle name="百分比 7" xfId="957"/>
    <cellStyle name="百分比 7 2" xfId="958"/>
    <cellStyle name="百分比 7 3" xfId="959"/>
    <cellStyle name="百分比 8" xfId="960"/>
    <cellStyle name="标题 1 2" xfId="961"/>
    <cellStyle name="标题 2 2" xfId="962"/>
    <cellStyle name="标题 3 2" xfId="963"/>
    <cellStyle name="标题 4 2" xfId="172"/>
    <cellStyle name="标题 5" xfId="316"/>
    <cellStyle name="差 2" xfId="964"/>
    <cellStyle name="常规" xfId="0" builtinId="0"/>
    <cellStyle name="常规 10" xfId="965"/>
    <cellStyle name="常规 10 2" xfId="966"/>
    <cellStyle name="常规 10 2 2" xfId="967"/>
    <cellStyle name="常规 10 3" xfId="487"/>
    <cellStyle name="常规 10 3 2" xfId="968"/>
    <cellStyle name="常规 10 3 3" xfId="969"/>
    <cellStyle name="常规 10 4" xfId="578"/>
    <cellStyle name="常规 10 5" xfId="971"/>
    <cellStyle name="常规 11" xfId="972"/>
    <cellStyle name="常规 11 2" xfId="283"/>
    <cellStyle name="常规 11 2 2" xfId="285"/>
    <cellStyle name="常规 11 3" xfId="295"/>
    <cellStyle name="常规 11 3 2" xfId="298"/>
    <cellStyle name="常规 11 3 3" xfId="305"/>
    <cellStyle name="常规 11 4" xfId="314"/>
    <cellStyle name="常规 12" xfId="973"/>
    <cellStyle name="常规 12 2" xfId="376"/>
    <cellStyle name="常规 12 2 2" xfId="17"/>
    <cellStyle name="常规 12 3" xfId="383"/>
    <cellStyle name="常规 12 3 2" xfId="385"/>
    <cellStyle name="常规 12 3 3" xfId="388"/>
    <cellStyle name="常规 12 4" xfId="396"/>
    <cellStyle name="常规 13" xfId="974"/>
    <cellStyle name="常规 13 2" xfId="493"/>
    <cellStyle name="常规 13 2 2" xfId="495"/>
    <cellStyle name="常规 13 3" xfId="500"/>
    <cellStyle name="常规 13 3 2" xfId="503"/>
    <cellStyle name="常规 13 3 3" xfId="509"/>
    <cellStyle name="常规 13 4" xfId="520"/>
    <cellStyle name="常规 14" xfId="209"/>
    <cellStyle name="常规 14 2" xfId="975"/>
    <cellStyle name="常规 14 2 2" xfId="976"/>
    <cellStyle name="常规 14 3" xfId="977"/>
    <cellStyle name="常规 14 3 2" xfId="978"/>
    <cellStyle name="常规 14 4" xfId="980"/>
    <cellStyle name="常规 15" xfId="212"/>
    <cellStyle name="常规 15 2" xfId="981"/>
    <cellStyle name="常规 15 2 2" xfId="982"/>
    <cellStyle name="常规 15 3" xfId="984"/>
    <cellStyle name="常规 15 3 2" xfId="985"/>
    <cellStyle name="常规 15 3 3" xfId="986"/>
    <cellStyle name="常规 15 4" xfId="987"/>
    <cellStyle name="常规 16" xfId="989"/>
    <cellStyle name="常规 16 2" xfId="990"/>
    <cellStyle name="常规 17" xfId="992"/>
    <cellStyle name="常规 17 2" xfId="993"/>
    <cellStyle name="常规 17 3" xfId="506"/>
    <cellStyle name="常规 18" xfId="302"/>
    <cellStyle name="常规 19" xfId="995"/>
    <cellStyle name="常规 2" xfId="996"/>
    <cellStyle name="常规 2 10" xfId="999"/>
    <cellStyle name="常规 2 2" xfId="1000"/>
    <cellStyle name="常规 2 2 10" xfId="1001"/>
    <cellStyle name="常规 2 2 2" xfId="1003"/>
    <cellStyle name="常规 2 2 2 2" xfId="1004"/>
    <cellStyle name="常规 2 2 2 2 2" xfId="1005"/>
    <cellStyle name="常规 2 2 2 2 2 2" xfId="1006"/>
    <cellStyle name="常规 2 2 2 2 2 2 2" xfId="1007"/>
    <cellStyle name="常规 2 2 2 2 2 3" xfId="1008"/>
    <cellStyle name="常规 2 2 2 2 2 3 2" xfId="1009"/>
    <cellStyle name="常规 2 2 2 2 2 4" xfId="1010"/>
    <cellStyle name="常规 2 2 2 2 2 4 2" xfId="490"/>
    <cellStyle name="常规 2 2 2 2 2 4 3" xfId="1011"/>
    <cellStyle name="常规 2 2 2 2 2 5" xfId="1012"/>
    <cellStyle name="常规 2 2 2 2 2 6" xfId="262"/>
    <cellStyle name="常规 2 2 2 2 3" xfId="1013"/>
    <cellStyle name="常规 2 2 2 2 3 2" xfId="1015"/>
    <cellStyle name="常规 2 2 2 2 3 2 2" xfId="1016"/>
    <cellStyle name="常规 2 2 2 2 3 3" xfId="1017"/>
    <cellStyle name="常规 2 2 2 2 3 3 2" xfId="128"/>
    <cellStyle name="常规 2 2 2 2 3 3 3" xfId="1018"/>
    <cellStyle name="常规 2 2 2 2 3 4" xfId="1019"/>
    <cellStyle name="常规 2 2 2 2 4" xfId="1020"/>
    <cellStyle name="常规 2 2 2 2 4 2" xfId="1021"/>
    <cellStyle name="常规 2 2 2 2 4 2 2" xfId="1023"/>
    <cellStyle name="常规 2 2 2 2 4 3" xfId="437"/>
    <cellStyle name="常规 2 2 2 2 4 3 2" xfId="1024"/>
    <cellStyle name="常规 2 2 2 2 4 4" xfId="1025"/>
    <cellStyle name="常规 2 2 2 2 4 4 2" xfId="517"/>
    <cellStyle name="常规 2 2 2 2 4 4 3" xfId="1026"/>
    <cellStyle name="常规 2 2 2 2 4 5" xfId="1027"/>
    <cellStyle name="常规 2 2 2 2 5" xfId="145"/>
    <cellStyle name="常规 2 2 2 2 5 2" xfId="1028"/>
    <cellStyle name="常规 2 2 2 2 6" xfId="1029"/>
    <cellStyle name="常规 2 2 2 2 6 2" xfId="1030"/>
    <cellStyle name="常规 2 2 2 2 6 3" xfId="607"/>
    <cellStyle name="常规 2 2 2 2 7" xfId="1031"/>
    <cellStyle name="常规 2 2 2 3" xfId="1032"/>
    <cellStyle name="常规 2 2 2 3 2" xfId="1033"/>
    <cellStyle name="常规 2 2 2 3 2 2" xfId="1034"/>
    <cellStyle name="常规 2 2 2 3 3" xfId="1035"/>
    <cellStyle name="常规 2 2 2 3 3 2" xfId="1036"/>
    <cellStyle name="常规 2 2 2 3 4" xfId="1038"/>
    <cellStyle name="常规 2 2 2 3 4 2" xfId="1039"/>
    <cellStyle name="常规 2 2 2 3 4 3" xfId="1040"/>
    <cellStyle name="常规 2 2 2 3 5" xfId="369"/>
    <cellStyle name="常规 2 2 2 4" xfId="38"/>
    <cellStyle name="常规 2 2 2 4 2" xfId="1042"/>
    <cellStyle name="常规 2 2 2 4 2 2" xfId="1043"/>
    <cellStyle name="常规 2 2 2 4 3" xfId="1044"/>
    <cellStyle name="常规 2 2 2 4 3 2" xfId="1045"/>
    <cellStyle name="常规 2 2 2 4 4" xfId="1047"/>
    <cellStyle name="常规 2 2 2 4 4 2" xfId="1048"/>
    <cellStyle name="常规 2 2 2 4 4 3" xfId="1049"/>
    <cellStyle name="常规 2 2 2 4 5" xfId="1051"/>
    <cellStyle name="常规 2 2 2 5" xfId="35"/>
    <cellStyle name="常规 2 2 2 5 2" xfId="1053"/>
    <cellStyle name="常规 2 2 2 5 2 2" xfId="1054"/>
    <cellStyle name="常规 2 2 2 5 3" xfId="1056"/>
    <cellStyle name="常规 2 2 2 5 3 2" xfId="2"/>
    <cellStyle name="常规 2 2 2 5 3 3" xfId="1057"/>
    <cellStyle name="常规 2 2 2 5 4" xfId="1058"/>
    <cellStyle name="常规 2 2 2 6" xfId="47"/>
    <cellStyle name="常规 2 2 2 6 2" xfId="1061"/>
    <cellStyle name="常规 2 2 2 6 2 2" xfId="1062"/>
    <cellStyle name="常规 2 2 2 6 3" xfId="998"/>
    <cellStyle name="常规 2 2 2 6 3 2" xfId="1063"/>
    <cellStyle name="常规 2 2 2 6 4" xfId="1064"/>
    <cellStyle name="常规 2 2 2 6 4 2" xfId="1066"/>
    <cellStyle name="常规 2 2 2 6 4 3" xfId="1068"/>
    <cellStyle name="常规 2 2 2 6 5" xfId="1069"/>
    <cellStyle name="常规 2 2 2 6 6" xfId="1070"/>
    <cellStyle name="常规 2 2 2 7" xfId="49"/>
    <cellStyle name="常规 2 2 2 7 2" xfId="1073"/>
    <cellStyle name="常规 2 2 2 8" xfId="55"/>
    <cellStyle name="常规 2 2 2 8 2" xfId="767"/>
    <cellStyle name="常规 2 2 2 8 3" xfId="1075"/>
    <cellStyle name="常规 2 2 2 9" xfId="60"/>
    <cellStyle name="常规 2 2 3" xfId="1077"/>
    <cellStyle name="常规 2 2 3 2" xfId="1078"/>
    <cellStyle name="常规 2 2 3 2 2" xfId="1080"/>
    <cellStyle name="常规 2 2 3 2 2 2" xfId="1083"/>
    <cellStyle name="常规 2 2 3 2 3" xfId="1085"/>
    <cellStyle name="常规 2 2 3 2 3 2" xfId="1087"/>
    <cellStyle name="常规 2 2 3 2 4" xfId="1089"/>
    <cellStyle name="常规 2 2 3 2 4 2" xfId="1090"/>
    <cellStyle name="常规 2 2 3 2 4 3" xfId="1091"/>
    <cellStyle name="常规 2 2 3 2 5" xfId="379"/>
    <cellStyle name="常规 2 2 3 3" xfId="1092"/>
    <cellStyle name="常规 2 2 3 3 2" xfId="1094"/>
    <cellStyle name="常规 2 2 3 3 2 2" xfId="1095"/>
    <cellStyle name="常规 2 2 3 3 3" xfId="1096"/>
    <cellStyle name="常规 2 2 3 3 3 2" xfId="1097"/>
    <cellStyle name="常规 2 2 3 3 3 3" xfId="1098"/>
    <cellStyle name="常规 2 2 3 3 4" xfId="1100"/>
    <cellStyle name="常规 2 2 3 4" xfId="1101"/>
    <cellStyle name="常规 2 2 3 4 2" xfId="1102"/>
    <cellStyle name="常规 2 2 3 4 2 2" xfId="1076"/>
    <cellStyle name="常规 2 2 3 4 3" xfId="1103"/>
    <cellStyle name="常规 2 2 3 4 3 2" xfId="1105"/>
    <cellStyle name="常规 2 2 3 4 4" xfId="1107"/>
    <cellStyle name="常规 2 2 3 4 4 2" xfId="1109"/>
    <cellStyle name="常规 2 2 3 4 4 3" xfId="1111"/>
    <cellStyle name="常规 2 2 3 4 5" xfId="1112"/>
    <cellStyle name="常规 2 2 3 5" xfId="1113"/>
    <cellStyle name="常规 2 2 3 5 2" xfId="1115"/>
    <cellStyle name="常规 2 2 3 6" xfId="1082"/>
    <cellStyle name="常规 2 2 3 6 2" xfId="1116"/>
    <cellStyle name="常规 2 2 3 6 3" xfId="1117"/>
    <cellStyle name="常规 2 2 3 7" xfId="1118"/>
    <cellStyle name="常规 2 2 4" xfId="1119"/>
    <cellStyle name="常规 2 2 4 2" xfId="1120"/>
    <cellStyle name="常规 2 2 4 2 2" xfId="1122"/>
    <cellStyle name="常规 2 2 4 3" xfId="1123"/>
    <cellStyle name="常规 2 2 4 3 2" xfId="1125"/>
    <cellStyle name="常规 2 2 4 4" xfId="1126"/>
    <cellStyle name="常规 2 2 4 4 2" xfId="1128"/>
    <cellStyle name="常规 2 2 4 4 3" xfId="1129"/>
    <cellStyle name="常规 2 2 4 5" xfId="1130"/>
    <cellStyle name="常规 2 2 5" xfId="1131"/>
    <cellStyle name="常规 2 2 5 2" xfId="1132"/>
    <cellStyle name="常规 2 2 5 2 2" xfId="1134"/>
    <cellStyle name="常规 2 2 5 3" xfId="1135"/>
    <cellStyle name="常规 2 2 5 3 2" xfId="1137"/>
    <cellStyle name="常规 2 2 5 4" xfId="1138"/>
    <cellStyle name="常规 2 2 5 4 2" xfId="1140"/>
    <cellStyle name="常规 2 2 5 4 3" xfId="1141"/>
    <cellStyle name="常规 2 2 5 5" xfId="1142"/>
    <cellStyle name="常规 2 2 6" xfId="924"/>
    <cellStyle name="常规 2 2 6 2" xfId="926"/>
    <cellStyle name="常规 2 2 6 2 2" xfId="1144"/>
    <cellStyle name="常规 2 2 6 3" xfId="1145"/>
    <cellStyle name="常规 2 2 6 3 2" xfId="1147"/>
    <cellStyle name="常规 2 2 6 3 3" xfId="1149"/>
    <cellStyle name="常规 2 2 6 4" xfId="1150"/>
    <cellStyle name="常规 2 2 7" xfId="928"/>
    <cellStyle name="常规 2 2 7 2" xfId="930"/>
    <cellStyle name="常规 2 2 7 2 2" xfId="1151"/>
    <cellStyle name="常规 2 2 7 3" xfId="932"/>
    <cellStyle name="常规 2 2 7 3 2" xfId="1152"/>
    <cellStyle name="常规 2 2 7 4" xfId="1153"/>
    <cellStyle name="常规 2 2 7 4 2" xfId="1154"/>
    <cellStyle name="常规 2 2 7 4 3" xfId="1155"/>
    <cellStyle name="常规 2 2 7 5" xfId="1156"/>
    <cellStyle name="常规 2 2 8" xfId="934"/>
    <cellStyle name="常规 2 2 8 2" xfId="1157"/>
    <cellStyle name="常规 2 2 9" xfId="1158"/>
    <cellStyle name="常规 2 2 9 2" xfId="1159"/>
    <cellStyle name="常规 2 2 9 3" xfId="130"/>
    <cellStyle name="常规 2 3" xfId="1160"/>
    <cellStyle name="常规 2 3 2" xfId="1162"/>
    <cellStyle name="常规 2 3 2 2" xfId="1163"/>
    <cellStyle name="常规 2 3 2 2 2" xfId="1164"/>
    <cellStyle name="常规 2 3 2 2 2 2" xfId="1165"/>
    <cellStyle name="常规 2 3 2 2 3" xfId="1166"/>
    <cellStyle name="常规 2 3 2 2 3 2" xfId="1167"/>
    <cellStyle name="常规 2 3 2 2 4" xfId="1168"/>
    <cellStyle name="常规 2 3 2 2 4 2" xfId="1169"/>
    <cellStyle name="常规 2 3 2 2 4 3" xfId="1170"/>
    <cellStyle name="常规 2 3 2 2 5" xfId="39"/>
    <cellStyle name="常规 2 3 2 3" xfId="1171"/>
    <cellStyle name="常规 2 3 2 3 2" xfId="1172"/>
    <cellStyle name="常规 2 3 2 3 2 2" xfId="1173"/>
    <cellStyle name="常规 2 3 2 3 3" xfId="1174"/>
    <cellStyle name="常规 2 3 2 3 3 2" xfId="1175"/>
    <cellStyle name="常规 2 3 2 3 3 3" xfId="1176"/>
    <cellStyle name="常规 2 3 2 3 4" xfId="1177"/>
    <cellStyle name="常规 2 3 2 4" xfId="1178"/>
    <cellStyle name="常规 2 3 2 4 2" xfId="1179"/>
    <cellStyle name="常规 2 3 2 4 2 2" xfId="1180"/>
    <cellStyle name="常规 2 3 2 4 3" xfId="1181"/>
    <cellStyle name="常规 2 3 2 4 3 2" xfId="1182"/>
    <cellStyle name="常规 2 3 2 4 4" xfId="1183"/>
    <cellStyle name="常规 2 3 2 4 4 2" xfId="1184"/>
    <cellStyle name="常规 2 3 2 4 4 3" xfId="1185"/>
    <cellStyle name="常规 2 3 2 4 5" xfId="1186"/>
    <cellStyle name="常规 2 3 2 5" xfId="1187"/>
    <cellStyle name="常规 2 3 2 5 2" xfId="1188"/>
    <cellStyle name="常规 2 3 2 6" xfId="1190"/>
    <cellStyle name="常规 2 3 2 6 2" xfId="1191"/>
    <cellStyle name="常规 2 3 2 6 3" xfId="1192"/>
    <cellStyle name="常规 2 3 2 7" xfId="1194"/>
    <cellStyle name="常规 2 3 3" xfId="1104"/>
    <cellStyle name="常规 2 3 3 2" xfId="1195"/>
    <cellStyle name="常规 2 3 3 2 2" xfId="1196"/>
    <cellStyle name="常规 2 3 3 3" xfId="1197"/>
    <cellStyle name="常规 2 3 3 3 2" xfId="1198"/>
    <cellStyle name="常规 2 3 3 4" xfId="1199"/>
    <cellStyle name="常规 2 3 3 4 2" xfId="1200"/>
    <cellStyle name="常规 2 3 3 4 3" xfId="1201"/>
    <cellStyle name="常规 2 3 3 5" xfId="1202"/>
    <cellStyle name="常规 2 3 4" xfId="1203"/>
    <cellStyle name="常规 2 3 4 2" xfId="1204"/>
    <cellStyle name="常规 2 3 4 2 2" xfId="946"/>
    <cellStyle name="常规 2 3 4 3" xfId="1205"/>
    <cellStyle name="常规 2 3 4 3 2" xfId="1207"/>
    <cellStyle name="常规 2 3 4 4" xfId="1208"/>
    <cellStyle name="常规 2 3 4 4 2" xfId="1209"/>
    <cellStyle name="常规 2 3 4 4 3" xfId="1210"/>
    <cellStyle name="常规 2 3 4 5" xfId="1211"/>
    <cellStyle name="常规 2 3 5" xfId="1212"/>
    <cellStyle name="常规 2 3 5 2" xfId="1213"/>
    <cellStyle name="常规 2 3 5 2 2" xfId="1214"/>
    <cellStyle name="常规 2 3 5 3" xfId="1215"/>
    <cellStyle name="常规 2 3 5 3 2" xfId="1216"/>
    <cellStyle name="常规 2 3 5 3 3" xfId="466"/>
    <cellStyle name="常规 2 3 5 4" xfId="1217"/>
    <cellStyle name="常规 2 3 6" xfId="937"/>
    <cellStyle name="常规 2 3 6 2" xfId="939"/>
    <cellStyle name="常规 2 3 6 2 2" xfId="1219"/>
    <cellStyle name="常规 2 3 6 3" xfId="1220"/>
    <cellStyle name="常规 2 3 6 3 2" xfId="1222"/>
    <cellStyle name="常规 2 3 6 4" xfId="1223"/>
    <cellStyle name="常规 2 3 6 4 2" xfId="1224"/>
    <cellStyle name="常规 2 3 6 4 3" xfId="1225"/>
    <cellStyle name="常规 2 3 6 5" xfId="1226"/>
    <cellStyle name="常规 2 3 7" xfId="941"/>
    <cellStyle name="常规 2 3 7 2" xfId="943"/>
    <cellStyle name="常规 2 3 8" xfId="945"/>
    <cellStyle name="常规 2 3 8 2" xfId="948"/>
    <cellStyle name="常规 2 3 8 3" xfId="950"/>
    <cellStyle name="常规 2 3 9" xfId="952"/>
    <cellStyle name="常规 2 4" xfId="1227"/>
    <cellStyle name="常规 2 4 2" xfId="1228"/>
    <cellStyle name="常规 2 4 2 2" xfId="1229"/>
    <cellStyle name="常规 2 4 2 2 2" xfId="1230"/>
    <cellStyle name="常规 2 4 2 2 2 2" xfId="1231"/>
    <cellStyle name="常规 2 4 2 2 3" xfId="1232"/>
    <cellStyle name="常规 2 4 2 2 3 2" xfId="1233"/>
    <cellStyle name="常规 2 4 2 2 4" xfId="1234"/>
    <cellStyle name="常规 2 4 2 2 4 2" xfId="1235"/>
    <cellStyle name="常规 2 4 2 2 4 3" xfId="1236"/>
    <cellStyle name="常规 2 4 2 2 5" xfId="1237"/>
    <cellStyle name="常规 2 4 2 3" xfId="1238"/>
    <cellStyle name="常规 2 4 2 3 2" xfId="1239"/>
    <cellStyle name="常规 2 4 2 3 2 2" xfId="1240"/>
    <cellStyle name="常规 2 4 2 3 3" xfId="1241"/>
    <cellStyle name="常规 2 4 2 3 3 2" xfId="155"/>
    <cellStyle name="常规 2 4 2 3 3 3" xfId="1242"/>
    <cellStyle name="常规 2 4 2 3 4" xfId="1243"/>
    <cellStyle name="常规 2 4 2 4" xfId="1244"/>
    <cellStyle name="常规 2 4 2 4 2" xfId="1245"/>
    <cellStyle name="常规 2 4 2 4 2 2" xfId="1246"/>
    <cellStyle name="常规 2 4 2 4 3" xfId="1247"/>
    <cellStyle name="常规 2 4 2 4 3 2" xfId="1248"/>
    <cellStyle name="常规 2 4 2 4 4" xfId="1249"/>
    <cellStyle name="常规 2 4 2 4 4 2" xfId="1250"/>
    <cellStyle name="常规 2 4 2 4 4 3" xfId="1251"/>
    <cellStyle name="常规 2 4 2 4 5" xfId="1252"/>
    <cellStyle name="常规 2 4 2 5" xfId="1253"/>
    <cellStyle name="常规 2 4 2 5 2" xfId="1254"/>
    <cellStyle name="常规 2 4 2 6" xfId="1255"/>
    <cellStyle name="常规 2 4 2 6 2" xfId="1256"/>
    <cellStyle name="常规 2 4 2 6 3" xfId="1257"/>
    <cellStyle name="常规 2 4 2 7" xfId="1258"/>
    <cellStyle name="常规 2 4 3" xfId="1108"/>
    <cellStyle name="常规 2 4 3 2" xfId="1259"/>
    <cellStyle name="常规 2 4 3 2 2" xfId="1260"/>
    <cellStyle name="常规 2 4 3 3" xfId="1261"/>
    <cellStyle name="常规 2 4 3 3 2" xfId="1262"/>
    <cellStyle name="常规 2 4 3 4" xfId="1263"/>
    <cellStyle name="常规 2 4 3 4 2" xfId="1264"/>
    <cellStyle name="常规 2 4 3 4 3" xfId="728"/>
    <cellStyle name="常规 2 4 3 5" xfId="1002"/>
    <cellStyle name="常规 2 4 4" xfId="1110"/>
    <cellStyle name="常规 2 4 4 2" xfId="1265"/>
    <cellStyle name="常规 2 4 4 2 2" xfId="1266"/>
    <cellStyle name="常规 2 4 4 3" xfId="1267"/>
    <cellStyle name="常规 2 4 4 3 2" xfId="1268"/>
    <cellStyle name="常规 2 4 4 4" xfId="1269"/>
    <cellStyle name="常规 2 4 4 4 2" xfId="1270"/>
    <cellStyle name="常规 2 4 4 4 3" xfId="1271"/>
    <cellStyle name="常规 2 4 4 5" xfId="1161"/>
    <cellStyle name="常规 2 4 5" xfId="1272"/>
    <cellStyle name="常规 2 4 5 2" xfId="1273"/>
    <cellStyle name="常规 2 4 5 2 2" xfId="1274"/>
    <cellStyle name="常规 2 4 5 3" xfId="1275"/>
    <cellStyle name="常规 2 4 5 3 2" xfId="1276"/>
    <cellStyle name="常规 2 4 5 3 3" xfId="745"/>
    <cellStyle name="常规 2 4 5 4" xfId="1277"/>
    <cellStyle name="常规 2 4 6" xfId="955"/>
    <cellStyle name="常规 2 4 6 2" xfId="1278"/>
    <cellStyle name="常规 2 4 6 2 2" xfId="1279"/>
    <cellStyle name="常规 2 4 6 3" xfId="1280"/>
    <cellStyle name="常规 2 4 6 3 2" xfId="1281"/>
    <cellStyle name="常规 2 4 6 4" xfId="1282"/>
    <cellStyle name="常规 2 4 6 4 2" xfId="1283"/>
    <cellStyle name="常规 2 4 6 4 3" xfId="1284"/>
    <cellStyle name="常规 2 4 6 5" xfId="1286"/>
    <cellStyle name="常规 2 4 7" xfId="1287"/>
    <cellStyle name="常规 2 4 7 2" xfId="1288"/>
    <cellStyle name="常规 2 4 8" xfId="1206"/>
    <cellStyle name="常规 2 4 8 2" xfId="1289"/>
    <cellStyle name="常规 2 4 8 3" xfId="1290"/>
    <cellStyle name="常规 2 4 9" xfId="1291"/>
    <cellStyle name="常规 2 5" xfId="1292"/>
    <cellStyle name="常规 2 5 2" xfId="1285"/>
    <cellStyle name="常规 2 5 2 2" xfId="1293"/>
    <cellStyle name="常规 2 5 3" xfId="1294"/>
    <cellStyle name="常规 2 5 3 2" xfId="1295"/>
    <cellStyle name="常规 2 5 3 3" xfId="1296"/>
    <cellStyle name="常规 2 5 4" xfId="1298"/>
    <cellStyle name="常规 2 6" xfId="1299"/>
    <cellStyle name="常规 2 6 2" xfId="1300"/>
    <cellStyle name="常规 2 7" xfId="1301"/>
    <cellStyle name="常规 2 7 2" xfId="1302"/>
    <cellStyle name="常规 2 7 3" xfId="1303"/>
    <cellStyle name="常规 2 8" xfId="1305"/>
    <cellStyle name="常规 2 9" xfId="858"/>
    <cellStyle name="常规 2_一般性转移支付摘要(2)" xfId="1307"/>
    <cellStyle name="常规 20" xfId="211"/>
    <cellStyle name="常规 21" xfId="988"/>
    <cellStyle name="常规 22" xfId="991"/>
    <cellStyle name="常规 23" xfId="301"/>
    <cellStyle name="常规 24" xfId="994"/>
    <cellStyle name="常规 24 2" xfId="1308"/>
    <cellStyle name="常规 25" xfId="1309"/>
    <cellStyle name="常规 26" xfId="1310"/>
    <cellStyle name="常规 3" xfId="1311"/>
    <cellStyle name="常规 3 10" xfId="1312"/>
    <cellStyle name="常规 3 2" xfId="1313"/>
    <cellStyle name="常规 3 2 2" xfId="1314"/>
    <cellStyle name="常规 3 2 2 2" xfId="1315"/>
    <cellStyle name="常规 3 2 2 2 2" xfId="1316"/>
    <cellStyle name="常规 3 2 2 3" xfId="1065"/>
    <cellStyle name="常规 3 2 2 3 2" xfId="1317"/>
    <cellStyle name="常规 3 2 2 4" xfId="1067"/>
    <cellStyle name="常规 3 2 2 4 2" xfId="1318"/>
    <cellStyle name="常规 3 2 2 4 3" xfId="1319"/>
    <cellStyle name="常规 3 2 2 5" xfId="793"/>
    <cellStyle name="常规 3 2 3" xfId="1320"/>
    <cellStyle name="常规 3 2 3 2" xfId="1321"/>
    <cellStyle name="常规 3 2 3 2 2" xfId="1322"/>
    <cellStyle name="常规 3 2 3 3" xfId="1323"/>
    <cellStyle name="常规 3 2 3 3 2" xfId="1324"/>
    <cellStyle name="常规 3 2 3 3 3" xfId="1326"/>
    <cellStyle name="常规 3 2 3 4" xfId="1327"/>
    <cellStyle name="常规 3 2 4" xfId="1328"/>
    <cellStyle name="常规 3 2 4 2" xfId="1329"/>
    <cellStyle name="常规 3 2 4 2 2" xfId="1330"/>
    <cellStyle name="常规 3 2 4 3" xfId="1331"/>
    <cellStyle name="常规 3 2 4 3 2" xfId="1332"/>
    <cellStyle name="常规 3 2 4 4" xfId="1333"/>
    <cellStyle name="常规 3 2 4 4 2" xfId="1334"/>
    <cellStyle name="常规 3 2 4 4 3" xfId="1335"/>
    <cellStyle name="常规 3 2 4 5" xfId="1336"/>
    <cellStyle name="常规 3 2 5" xfId="890"/>
    <cellStyle name="常规 3 2 5 2" xfId="1337"/>
    <cellStyle name="常规 3 2 6" xfId="1338"/>
    <cellStyle name="常规 3 2 6 2" xfId="1339"/>
    <cellStyle name="常规 3 2 6 3" xfId="1340"/>
    <cellStyle name="常规 3 2 7" xfId="780"/>
    <cellStyle name="常规 3 3" xfId="1341"/>
    <cellStyle name="常规 3 3 2" xfId="1342"/>
    <cellStyle name="常规 3 3 2 2" xfId="1343"/>
    <cellStyle name="常规 3 3 3" xfId="1344"/>
    <cellStyle name="常规 3 3 3 2" xfId="1345"/>
    <cellStyle name="常规 3 3 3 3" xfId="1346"/>
    <cellStyle name="常规 3 3 4" xfId="1347"/>
    <cellStyle name="常规 3 3 5" xfId="892"/>
    <cellStyle name="常规 3 4" xfId="1348"/>
    <cellStyle name="常规 3 4 2" xfId="1349"/>
    <cellStyle name="常规 3 4 2 2" xfId="1351"/>
    <cellStyle name="常规 3 4 3" xfId="3"/>
    <cellStyle name="常规 3 4 3 2" xfId="1353"/>
    <cellStyle name="常规 3 4 4" xfId="1354"/>
    <cellStyle name="常规 3 5" xfId="1355"/>
    <cellStyle name="常规 3 5 2" xfId="1356"/>
    <cellStyle name="常规 3 5 2 2" xfId="1358"/>
    <cellStyle name="常规 3 5 3" xfId="1359"/>
    <cellStyle name="常规 3 5 3 2" xfId="1360"/>
    <cellStyle name="常规 3 5 4" xfId="1362"/>
    <cellStyle name="常规 3 6" xfId="1363"/>
    <cellStyle name="常规 3 6 2" xfId="1364"/>
    <cellStyle name="常规 3 6 2 2" xfId="1365"/>
    <cellStyle name="常规 3 6 3" xfId="1366"/>
    <cellStyle name="常规 3 6 3 2" xfId="1367"/>
    <cellStyle name="常规 3 6 4" xfId="1369"/>
    <cellStyle name="常规 3 7" xfId="1370"/>
    <cellStyle name="常规 3 7 2" xfId="1371"/>
    <cellStyle name="常规 3 7 2 2" xfId="1372"/>
    <cellStyle name="常规 3 7 3" xfId="1373"/>
    <cellStyle name="常规 3 7 3 2" xfId="1374"/>
    <cellStyle name="常规 3 7 4" xfId="1376"/>
    <cellStyle name="常规 3 8" xfId="1377"/>
    <cellStyle name="常规 3 8 2" xfId="1378"/>
    <cellStyle name="常规 3 9" xfId="865"/>
    <cellStyle name="常规 3 9 2" xfId="1379"/>
    <cellStyle name="常规 4" xfId="1380"/>
    <cellStyle name="常规 4 2" xfId="1381"/>
    <cellStyle name="常规 4 2 2" xfId="1383"/>
    <cellStyle name="常规 4 2 2 2" xfId="1386"/>
    <cellStyle name="常规 4 2 2 2 2" xfId="1389"/>
    <cellStyle name="常规 4 2 2 2 2 2" xfId="1391"/>
    <cellStyle name="常规 4 2 2 2 3" xfId="1392"/>
    <cellStyle name="常规 4 2 2 2 3 2" xfId="1393"/>
    <cellStyle name="常规 4 2 2 2 4" xfId="1394"/>
    <cellStyle name="常规 4 2 2 2 4 2" xfId="1396"/>
    <cellStyle name="常规 4 2 2 2 4 3" xfId="1397"/>
    <cellStyle name="常规 4 2 2 2 5" xfId="1398"/>
    <cellStyle name="常规 4 2 2 3" xfId="21"/>
    <cellStyle name="常规 4 2 2 3 2" xfId="1400"/>
    <cellStyle name="常规 4 2 2 3 2 2" xfId="458"/>
    <cellStyle name="常规 4 2 2 3 3" xfId="1401"/>
    <cellStyle name="常规 4 2 2 3 3 2" xfId="1402"/>
    <cellStyle name="常规 4 2 2 3 3 3" xfId="1403"/>
    <cellStyle name="常规 4 2 2 3 4" xfId="1404"/>
    <cellStyle name="常规 4 2 2 4" xfId="1405"/>
    <cellStyle name="常规 4 2 2 4 2" xfId="1407"/>
    <cellStyle name="常规 4 2 2 4 2 2" xfId="1408"/>
    <cellStyle name="常规 4 2 2 4 3" xfId="1409"/>
    <cellStyle name="常规 4 2 2 4 3 2" xfId="1410"/>
    <cellStyle name="常规 4 2 2 4 4" xfId="1411"/>
    <cellStyle name="常规 4 2 2 4 4 2" xfId="1413"/>
    <cellStyle name="常规 4 2 2 4 4 3" xfId="1415"/>
    <cellStyle name="常规 4 2 2 4 5" xfId="1416"/>
    <cellStyle name="常规 4 2 2 5" xfId="1417"/>
    <cellStyle name="常规 4 2 2 5 2" xfId="1418"/>
    <cellStyle name="常规 4 2 2 6" xfId="1420"/>
    <cellStyle name="常规 4 2 2 6 2" xfId="1422"/>
    <cellStyle name="常规 4 2 2 6 3" xfId="1423"/>
    <cellStyle name="常规 4 2 2 7" xfId="1425"/>
    <cellStyle name="常规 4 2 3" xfId="1427"/>
    <cellStyle name="常规 4 2 3 2" xfId="1430"/>
    <cellStyle name="常规 4 2 3 2 2" xfId="184"/>
    <cellStyle name="常规 4 2 3 3" xfId="1432"/>
    <cellStyle name="常规 4 2 3 3 2" xfId="199"/>
    <cellStyle name="常规 4 2 3 4" xfId="1434"/>
    <cellStyle name="常规 4 2 3 4 2" xfId="207"/>
    <cellStyle name="常规 4 2 3 4 3" xfId="215"/>
    <cellStyle name="常规 4 2 3 5" xfId="1435"/>
    <cellStyle name="常规 4 2 4" xfId="1437"/>
    <cellStyle name="常规 4 2 4 2" xfId="1439"/>
    <cellStyle name="常规 4 2 4 2 2" xfId="260"/>
    <cellStyle name="常规 4 2 4 3" xfId="1440"/>
    <cellStyle name="常规 4 2 4 3 2" xfId="1441"/>
    <cellStyle name="常规 4 2 4 4" xfId="1443"/>
    <cellStyle name="常规 4 2 4 4 2" xfId="1444"/>
    <cellStyle name="常规 4 2 4 4 3" xfId="1445"/>
    <cellStyle name="常规 4 2 4 5" xfId="1447"/>
    <cellStyle name="常规 4 2 5" xfId="1448"/>
    <cellStyle name="常规 4 2 5 2" xfId="1450"/>
    <cellStyle name="常规 4 2 5 2 2" xfId="1451"/>
    <cellStyle name="常规 4 2 5 3" xfId="1452"/>
    <cellStyle name="常规 4 2 5 3 2" xfId="1453"/>
    <cellStyle name="常规 4 2 5 3 3" xfId="1454"/>
    <cellStyle name="常规 4 2 5 4" xfId="1455"/>
    <cellStyle name="常规 4 2 6" xfId="1457"/>
    <cellStyle name="常规 4 2 6 2" xfId="1459"/>
    <cellStyle name="常规 4 2 6 2 2" xfId="1460"/>
    <cellStyle name="常规 4 2 6 3" xfId="1461"/>
    <cellStyle name="常规 4 2 6 3 2" xfId="1462"/>
    <cellStyle name="常规 4 2 6 4" xfId="1463"/>
    <cellStyle name="常规 4 2 6 4 2" xfId="1464"/>
    <cellStyle name="常规 4 2 6 4 3" xfId="1465"/>
    <cellStyle name="常规 4 2 6 5" xfId="1467"/>
    <cellStyle name="常规 4 2 7" xfId="869"/>
    <cellStyle name="常规 4 2 7 2" xfId="1469"/>
    <cellStyle name="常规 4 2 8" xfId="872"/>
    <cellStyle name="常规 4 2 8 2" xfId="1471"/>
    <cellStyle name="常规 4 2 8 3" xfId="1473"/>
    <cellStyle name="常规 4 2 9" xfId="98"/>
    <cellStyle name="常规 4 3" xfId="1474"/>
    <cellStyle name="常规 4 3 2" xfId="1476"/>
    <cellStyle name="常规 4 3 2 2" xfId="1478"/>
    <cellStyle name="常规 4 3 3" xfId="1480"/>
    <cellStyle name="常规 4 3 3 2" xfId="1482"/>
    <cellStyle name="常规 4 3 3 3" xfId="1484"/>
    <cellStyle name="常规 4 3 4" xfId="1486"/>
    <cellStyle name="常规 4 4" xfId="1382"/>
    <cellStyle name="常规 4 4 2" xfId="1385"/>
    <cellStyle name="常规 4 5" xfId="1426"/>
    <cellStyle name="常规 4 5 2" xfId="1429"/>
    <cellStyle name="常规 4 5 3" xfId="1431"/>
    <cellStyle name="常规 4 6" xfId="1436"/>
    <cellStyle name="常规 5" xfId="1487"/>
    <cellStyle name="常规 5 2" xfId="1488"/>
    <cellStyle name="常规 5 2 2" xfId="1489"/>
    <cellStyle name="常规 5 2 2 2" xfId="1490"/>
    <cellStyle name="常规 5 2 2 2 2" xfId="983"/>
    <cellStyle name="常规 5 2 2 3" xfId="1491"/>
    <cellStyle name="常规 5 2 2 3 2" xfId="1492"/>
    <cellStyle name="常规 5 2 2 4" xfId="502"/>
    <cellStyle name="常规 5 2 2 4 2" xfId="505"/>
    <cellStyle name="常规 5 2 2 4 3" xfId="1022"/>
    <cellStyle name="常规 5 2 2 5" xfId="508"/>
    <cellStyle name="常规 5 2 3" xfId="1493"/>
    <cellStyle name="常规 5 2 3 2" xfId="1494"/>
    <cellStyle name="常规 5 2 3 2 2" xfId="140"/>
    <cellStyle name="常规 5 2 3 3" xfId="1495"/>
    <cellStyle name="常规 5 2 3 3 2" xfId="149"/>
    <cellStyle name="常规 5 2 3 3 3" xfId="1496"/>
    <cellStyle name="常规 5 2 3 4" xfId="157"/>
    <cellStyle name="常规 5 2 4" xfId="1497"/>
    <cellStyle name="常规 5 2 4 2" xfId="1498"/>
    <cellStyle name="常规 5 2 4 2 2" xfId="64"/>
    <cellStyle name="常规 5 2 4 3" xfId="1499"/>
    <cellStyle name="常规 5 2 4 3 2" xfId="1500"/>
    <cellStyle name="常规 5 2 4 4" xfId="372"/>
    <cellStyle name="常规 5 2 4 4 2" xfId="1501"/>
    <cellStyle name="常规 5 2 4 4 3" xfId="1502"/>
    <cellStyle name="常规 5 2 4 5" xfId="522"/>
    <cellStyle name="常规 5 2 5" xfId="1503"/>
    <cellStyle name="常规 5 2 5 2" xfId="1504"/>
    <cellStyle name="常规 5 2 6" xfId="1506"/>
    <cellStyle name="常规 5 2 6 2" xfId="1507"/>
    <cellStyle name="常规 5 2 6 3" xfId="1508"/>
    <cellStyle name="常规 5 2 7" xfId="1509"/>
    <cellStyle name="常规 5 3" xfId="1510"/>
    <cellStyle name="常规 5 3 2" xfId="1511"/>
    <cellStyle name="常规 5 3 2 2" xfId="1512"/>
    <cellStyle name="常规 5 3 3" xfId="1513"/>
    <cellStyle name="常规 5 3 3 2" xfId="1514"/>
    <cellStyle name="常规 5 3 4" xfId="1515"/>
    <cellStyle name="常规 5 4" xfId="1475"/>
    <cellStyle name="常规 5 4 2" xfId="1477"/>
    <cellStyle name="常规 5 4 2 2" xfId="1517"/>
    <cellStyle name="常规 5 4 3" xfId="1518"/>
    <cellStyle name="常规 5 4 3 2" xfId="1519"/>
    <cellStyle name="常规 5 4 4" xfId="1520"/>
    <cellStyle name="常规 5 4 4 2" xfId="1522"/>
    <cellStyle name="常规 5 4 4 3" xfId="1523"/>
    <cellStyle name="常规 5 4 5" xfId="1524"/>
    <cellStyle name="常规 5 5" xfId="1479"/>
    <cellStyle name="常规 5 5 2" xfId="1481"/>
    <cellStyle name="常规 5 5 2 2" xfId="222"/>
    <cellStyle name="常规 5 5 3" xfId="1483"/>
    <cellStyle name="常规 5 5 3 2" xfId="1525"/>
    <cellStyle name="常规 5 5 3 3" xfId="1526"/>
    <cellStyle name="常规 5 5 4" xfId="1528"/>
    <cellStyle name="常规 5 6" xfId="1485"/>
    <cellStyle name="常规 5 6 2" xfId="1529"/>
    <cellStyle name="常规 5 6 2 2" xfId="1530"/>
    <cellStyle name="常规 5 6 3" xfId="1531"/>
    <cellStyle name="常规 5 6 3 2" xfId="33"/>
    <cellStyle name="常规 5 6 4" xfId="1533"/>
    <cellStyle name="常规 5 6 4 2" xfId="1534"/>
    <cellStyle name="常规 5 6 4 3" xfId="1535"/>
    <cellStyle name="常规 5 6 5" xfId="1536"/>
    <cellStyle name="常规 5 7" xfId="1537"/>
    <cellStyle name="常规 5 7 2" xfId="1538"/>
    <cellStyle name="常规 5 8" xfId="1540"/>
    <cellStyle name="常规 5 8 2" xfId="1542"/>
    <cellStyle name="常规 5 8 3" xfId="1543"/>
    <cellStyle name="常规 5 9" xfId="1545"/>
    <cellStyle name="常规 6" xfId="1546"/>
    <cellStyle name="常规 6 2" xfId="1547"/>
    <cellStyle name="常规 6 2 2" xfId="1548"/>
    <cellStyle name="常规 6 3" xfId="68"/>
    <cellStyle name="常规 6 3 2" xfId="1549"/>
    <cellStyle name="常规 6 3 3" xfId="1550"/>
    <cellStyle name="常规 6 4" xfId="1384"/>
    <cellStyle name="常规 7" xfId="1551"/>
    <cellStyle name="常规 7 2" xfId="1552"/>
    <cellStyle name="常规 7 2 2" xfId="119"/>
    <cellStyle name="常规 7 3" xfId="1553"/>
    <cellStyle name="常规 7 3 2" xfId="165"/>
    <cellStyle name="常规 7 3 3" xfId="174"/>
    <cellStyle name="常规 7 4" xfId="1428"/>
    <cellStyle name="常规 8" xfId="1554"/>
    <cellStyle name="常规 8 2" xfId="1555"/>
    <cellStyle name="常规 8 2 2" xfId="233"/>
    <cellStyle name="常规 8 3" xfId="1556"/>
    <cellStyle name="常规 8 3 2" xfId="249"/>
    <cellStyle name="常规 8 3 3" xfId="1557"/>
    <cellStyle name="常规 8 4" xfId="1438"/>
    <cellStyle name="常规 9" xfId="1558"/>
    <cellStyle name="常规 9 2" xfId="1559"/>
    <cellStyle name="常规 9 2 2" xfId="1560"/>
    <cellStyle name="常规 9 3" xfId="1561"/>
    <cellStyle name="常规 9 3 2" xfId="1563"/>
    <cellStyle name="常规 9 3 3" xfId="1564"/>
    <cellStyle name="常规 9 4" xfId="1449"/>
    <cellStyle name="常规_Book2" xfId="1395"/>
    <cellStyle name="好 2" xfId="409"/>
    <cellStyle name="好_28四川_山东、江苏、广东三省境内税收收入构成情况表（2010年全年）" xfId="1388"/>
    <cellStyle name="好_28四川_山东、江苏、广东三省境内税收收入构成情况表（2010年全年） 2" xfId="1390"/>
    <cellStyle name="汇总 2" xfId="1565"/>
    <cellStyle name="货币 2" xfId="1566"/>
    <cellStyle name="货币 2 10" xfId="1567"/>
    <cellStyle name="货币 2 2" xfId="1568"/>
    <cellStyle name="货币 2 2 2" xfId="1569"/>
    <cellStyle name="货币 2 2 2 2" xfId="715"/>
    <cellStyle name="货币 2 2 2 2 2" xfId="1570"/>
    <cellStyle name="货币 2 2 2 2 2 2" xfId="1571"/>
    <cellStyle name="货币 2 2 2 2 3" xfId="1572"/>
    <cellStyle name="货币 2 2 2 2 3 2" xfId="1573"/>
    <cellStyle name="货币 2 2 2 2 4" xfId="1574"/>
    <cellStyle name="货币 2 2 2 2 4 2" xfId="1575"/>
    <cellStyle name="货币 2 2 2 2 4 3" xfId="1576"/>
    <cellStyle name="货币 2 2 2 2 5" xfId="1577"/>
    <cellStyle name="货币 2 2 2 3" xfId="1578"/>
    <cellStyle name="货币 2 2 2 3 2" xfId="1579"/>
    <cellStyle name="货币 2 2 2 3 2 2" xfId="1580"/>
    <cellStyle name="货币 2 2 2 3 3" xfId="1581"/>
    <cellStyle name="货币 2 2 2 3 3 2" xfId="1582"/>
    <cellStyle name="货币 2 2 2 3 3 3" xfId="1583"/>
    <cellStyle name="货币 2 2 2 3 4" xfId="1584"/>
    <cellStyle name="货币 2 2 2 4" xfId="1585"/>
    <cellStyle name="货币 2 2 2 4 2" xfId="1586"/>
    <cellStyle name="货币 2 2 2 4 2 2" xfId="443"/>
    <cellStyle name="货币 2 2 2 4 3" xfId="1587"/>
    <cellStyle name="货币 2 2 2 4 3 2" xfId="1588"/>
    <cellStyle name="货币 2 2 2 4 4" xfId="1589"/>
    <cellStyle name="货币 2 2 2 4 4 2" xfId="638"/>
    <cellStyle name="货币 2 2 2 4 4 3" xfId="1590"/>
    <cellStyle name="货币 2 2 2 4 5" xfId="1591"/>
    <cellStyle name="货币 2 2 2 5" xfId="1350"/>
    <cellStyle name="货币 2 2 2 5 2" xfId="1592"/>
    <cellStyle name="货币 2 2 2 6" xfId="1593"/>
    <cellStyle name="货币 2 2 2 6 2" xfId="1594"/>
    <cellStyle name="货币 2 2 2 6 3" xfId="1596"/>
    <cellStyle name="货币 2 2 2 7" xfId="1597"/>
    <cellStyle name="货币 2 2 3" xfId="1598"/>
    <cellStyle name="货币 2 2 3 2" xfId="1599"/>
    <cellStyle name="货币 2 2 3 2 2" xfId="1297"/>
    <cellStyle name="货币 2 2 3 3" xfId="1600"/>
    <cellStyle name="货币 2 2 3 3 2" xfId="1601"/>
    <cellStyle name="货币 2 2 3 4" xfId="1602"/>
    <cellStyle name="货币 2 2 3 4 2" xfId="1603"/>
    <cellStyle name="货币 2 2 3 4 3" xfId="1604"/>
    <cellStyle name="货币 2 2 3 5" xfId="1352"/>
    <cellStyle name="货币 2 2 4" xfId="1605"/>
    <cellStyle name="货币 2 2 4 2" xfId="1606"/>
    <cellStyle name="货币 2 2 4 2 2" xfId="1361"/>
    <cellStyle name="货币 2 2 4 3" xfId="1607"/>
    <cellStyle name="货币 2 2 4 3 2" xfId="1368"/>
    <cellStyle name="货币 2 2 4 4" xfId="1608"/>
    <cellStyle name="货币 2 2 4 4 2" xfId="1375"/>
    <cellStyle name="货币 2 2 4 4 3" xfId="1609"/>
    <cellStyle name="货币 2 2 4 5" xfId="1610"/>
    <cellStyle name="货币 2 2 5" xfId="1611"/>
    <cellStyle name="货币 2 2 5 2" xfId="1612"/>
    <cellStyle name="货币 2 2 5 2 2" xfId="1433"/>
    <cellStyle name="货币 2 2 5 3" xfId="1613"/>
    <cellStyle name="货币 2 2 5 3 2" xfId="1442"/>
    <cellStyle name="货币 2 2 5 3 3" xfId="1446"/>
    <cellStyle name="货币 2 2 5 4" xfId="1614"/>
    <cellStyle name="货币 2 2 6" xfId="1615"/>
    <cellStyle name="货币 2 2 6 2" xfId="1616"/>
    <cellStyle name="货币 2 2 6 2 2" xfId="1527"/>
    <cellStyle name="货币 2 2 6 3" xfId="1617"/>
    <cellStyle name="货币 2 2 6 3 2" xfId="1532"/>
    <cellStyle name="货币 2 2 6 4" xfId="1618"/>
    <cellStyle name="货币 2 2 6 4 2" xfId="1619"/>
    <cellStyle name="货币 2 2 6 4 3" xfId="1620"/>
    <cellStyle name="货币 2 2 6 5" xfId="1621"/>
    <cellStyle name="货币 2 2 7" xfId="1622"/>
    <cellStyle name="货币 2 2 7 2" xfId="1623"/>
    <cellStyle name="货币 2 2 8" xfId="1624"/>
    <cellStyle name="货币 2 2 8 2" xfId="1625"/>
    <cellStyle name="货币 2 2 8 3" xfId="1626"/>
    <cellStyle name="货币 2 2 9" xfId="1014"/>
    <cellStyle name="货币 2 3" xfId="1627"/>
    <cellStyle name="货币 2 3 2" xfId="1595"/>
    <cellStyle name="货币 2 3 2 2" xfId="577"/>
    <cellStyle name="货币 2 3 2 2 2" xfId="1628"/>
    <cellStyle name="货币 2 3 2 3" xfId="970"/>
    <cellStyle name="货币 2 3 2 3 2" xfId="1629"/>
    <cellStyle name="货币 2 3 2 4" xfId="1630"/>
    <cellStyle name="货币 2 3 2 4 2" xfId="1631"/>
    <cellStyle name="货币 2 3 2 4 3" xfId="1632"/>
    <cellStyle name="货币 2 3 2 5" xfId="1357"/>
    <cellStyle name="货币 2 3 3" xfId="1633"/>
    <cellStyle name="货币 2 3 3 2" xfId="313"/>
    <cellStyle name="货币 2 3 3 2 2" xfId="318"/>
    <cellStyle name="货币 2 3 3 3" xfId="70"/>
    <cellStyle name="货币 2 3 3 3 2" xfId="76"/>
    <cellStyle name="货币 2 3 3 3 3" xfId="1634"/>
    <cellStyle name="货币 2 3 3 4" xfId="328"/>
    <cellStyle name="货币 2 3 4" xfId="1635"/>
    <cellStyle name="货币 2 3 4 2" xfId="395"/>
    <cellStyle name="货币 2 3 4 2 2" xfId="398"/>
    <cellStyle name="货币 2 3 4 3" xfId="402"/>
    <cellStyle name="货币 2 3 4 3 2" xfId="359"/>
    <cellStyle name="货币 2 3 4 4" xfId="407"/>
    <cellStyle name="货币 2 3 4 4 2" xfId="1636"/>
    <cellStyle name="货币 2 3 4 4 3" xfId="1637"/>
    <cellStyle name="货币 2 3 4 5" xfId="1638"/>
    <cellStyle name="货币 2 3 5" xfId="1639"/>
    <cellStyle name="货币 2 3 5 2" xfId="519"/>
    <cellStyle name="货币 2 3 6" xfId="1640"/>
    <cellStyle name="货币 2 3 6 2" xfId="979"/>
    <cellStyle name="货币 2 3 6 3" xfId="1641"/>
    <cellStyle name="货币 2 3 7" xfId="1642"/>
    <cellStyle name="货币 2 4" xfId="1643"/>
    <cellStyle name="货币 2 4 2" xfId="1644"/>
    <cellStyle name="货币 2 4 2 2" xfId="1645"/>
    <cellStyle name="货币 2 4 3" xfId="1646"/>
    <cellStyle name="货币 2 4 3 2" xfId="599"/>
    <cellStyle name="货币 2 4 4" xfId="1647"/>
    <cellStyle name="货币 2 4 4 2" xfId="709"/>
    <cellStyle name="货币 2 4 4 3" xfId="712"/>
    <cellStyle name="货币 2 4 5" xfId="1648"/>
    <cellStyle name="货币 2 5" xfId="1649"/>
    <cellStyle name="货币 2 5 2" xfId="1650"/>
    <cellStyle name="货币 2 5 2 2" xfId="1651"/>
    <cellStyle name="货币 2 5 3" xfId="1652"/>
    <cellStyle name="货币 2 5 3 2" xfId="835"/>
    <cellStyle name="货币 2 5 4" xfId="1653"/>
    <cellStyle name="货币 2 5 4 2" xfId="1654"/>
    <cellStyle name="货币 2 5 4 3" xfId="1655"/>
    <cellStyle name="货币 2 5 5" xfId="1656"/>
    <cellStyle name="货币 2 6" xfId="1657"/>
    <cellStyle name="货币 2 6 2" xfId="1658"/>
    <cellStyle name="货币 2 6 2 2" xfId="1659"/>
    <cellStyle name="货币 2 6 3" xfId="1660"/>
    <cellStyle name="货币 2 6 3 2" xfId="1661"/>
    <cellStyle name="货币 2 6 3 3" xfId="1662"/>
    <cellStyle name="货币 2 6 4" xfId="1663"/>
    <cellStyle name="货币 2 7" xfId="1664"/>
    <cellStyle name="货币 2 7 2" xfId="228"/>
    <cellStyle name="货币 2 7 2 2" xfId="230"/>
    <cellStyle name="货币 2 7 3" xfId="232"/>
    <cellStyle name="货币 2 7 3 2" xfId="235"/>
    <cellStyle name="货币 2 7 4" xfId="238"/>
    <cellStyle name="货币 2 7 4 2" xfId="909"/>
    <cellStyle name="货币 2 7 4 3" xfId="26"/>
    <cellStyle name="货币 2 7 5" xfId="1665"/>
    <cellStyle name="货币 2 8" xfId="1412"/>
    <cellStyle name="货币 2 8 2" xfId="245"/>
    <cellStyle name="货币 2 9" xfId="1414"/>
    <cellStyle name="货币 2 9 2" xfId="256"/>
    <cellStyle name="货币 2 9 3" xfId="259"/>
    <cellStyle name="货币 3" xfId="1666"/>
    <cellStyle name="货币 3 2" xfId="1667"/>
    <cellStyle name="货币 3 2 2" xfId="1668"/>
    <cellStyle name="货币 3 2 2 2" xfId="1669"/>
    <cellStyle name="货币 3 2 2 2 2" xfId="1670"/>
    <cellStyle name="货币 3 2 2 3" xfId="1671"/>
    <cellStyle name="货币 3 2 2 3 2" xfId="1672"/>
    <cellStyle name="货币 3 2 2 4" xfId="1673"/>
    <cellStyle name="货币 3 2 2 4 2" xfId="1674"/>
    <cellStyle name="货币 3 2 2 4 3" xfId="1675"/>
    <cellStyle name="货币 3 2 2 5" xfId="1387"/>
    <cellStyle name="货币 3 2 3" xfId="1676"/>
    <cellStyle name="货币 3 2 3 2" xfId="1677"/>
    <cellStyle name="货币 3 2 3 2 2" xfId="1678"/>
    <cellStyle name="货币 3 2 3 3" xfId="1679"/>
    <cellStyle name="货币 3 2 3 3 2" xfId="425"/>
    <cellStyle name="货币 3 2 3 3 3" xfId="142"/>
    <cellStyle name="货币 3 2 3 4" xfId="1680"/>
    <cellStyle name="货币 3 2 4" xfId="1681"/>
    <cellStyle name="货币 3 2 4 2" xfId="1682"/>
    <cellStyle name="货币 3 2 4 2 2" xfId="1683"/>
    <cellStyle name="货币 3 2 4 3" xfId="1684"/>
    <cellStyle name="货币 3 2 4 3 2" xfId="1685"/>
    <cellStyle name="货币 3 2 4 4" xfId="1686"/>
    <cellStyle name="货币 3 2 4 4 2" xfId="1687"/>
    <cellStyle name="货币 3 2 4 4 3" xfId="1688"/>
    <cellStyle name="货币 3 2 4 5" xfId="1406"/>
    <cellStyle name="货币 3 2 5" xfId="1689"/>
    <cellStyle name="货币 3 2 5 2" xfId="1690"/>
    <cellStyle name="货币 3 2 6" xfId="1691"/>
    <cellStyle name="货币 3 2 6 2" xfId="1692"/>
    <cellStyle name="货币 3 2 6 3" xfId="1693"/>
    <cellStyle name="货币 3 2 7" xfId="1694"/>
    <cellStyle name="货币 3 3" xfId="1695"/>
    <cellStyle name="货币 3 3 2" xfId="1696"/>
    <cellStyle name="货币 3 3 2 2" xfId="1697"/>
    <cellStyle name="货币 3 3 3" xfId="1698"/>
    <cellStyle name="货币 3 3 3 2" xfId="1699"/>
    <cellStyle name="货币 3 3 4" xfId="1700"/>
    <cellStyle name="货币 3 3 4 2" xfId="1701"/>
    <cellStyle name="货币 3 3 4 3" xfId="202"/>
    <cellStyle name="货币 3 3 5" xfId="1702"/>
    <cellStyle name="货币 3 4" xfId="1703"/>
    <cellStyle name="货币 3 4 2" xfId="1704"/>
    <cellStyle name="货币 3 4 2 2" xfId="1705"/>
    <cellStyle name="货币 3 4 3" xfId="1706"/>
    <cellStyle name="货币 3 4 3 2" xfId="1707"/>
    <cellStyle name="货币 3 4 4" xfId="1708"/>
    <cellStyle name="货币 3 4 4 2" xfId="1709"/>
    <cellStyle name="货币 3 4 4 3" xfId="52"/>
    <cellStyle name="货币 3 4 5" xfId="1710"/>
    <cellStyle name="货币 3 5" xfId="1711"/>
    <cellStyle name="货币 3 5 2" xfId="1712"/>
    <cellStyle name="货币 3 5 2 2" xfId="1713"/>
    <cellStyle name="货币 3 5 3" xfId="1714"/>
    <cellStyle name="货币 3 5 3 2" xfId="1715"/>
    <cellStyle name="货币 3 5 3 3" xfId="1716"/>
    <cellStyle name="货币 3 5 4" xfId="1717"/>
    <cellStyle name="货币 3 6" xfId="880"/>
    <cellStyle name="货币 3 6 2" xfId="1718"/>
    <cellStyle name="货币 3 6 2 2" xfId="1719"/>
    <cellStyle name="货币 3 6 3" xfId="1720"/>
    <cellStyle name="货币 3 6 3 2" xfId="1721"/>
    <cellStyle name="货币 3 6 4" xfId="1722"/>
    <cellStyle name="货币 3 6 4 2" xfId="1723"/>
    <cellStyle name="货币 3 6 4 3" xfId="1724"/>
    <cellStyle name="货币 3 6 5" xfId="1725"/>
    <cellStyle name="货币 3 7" xfId="1726"/>
    <cellStyle name="货币 3 7 2" xfId="1727"/>
    <cellStyle name="货币 3 8" xfId="1728"/>
    <cellStyle name="货币 3 8 2" xfId="1729"/>
    <cellStyle name="货币 3 8 3" xfId="1562"/>
    <cellStyle name="货币 3 9" xfId="1730"/>
    <cellStyle name="货币 4" xfId="1731"/>
    <cellStyle name="货币 4 2" xfId="1732"/>
    <cellStyle name="货币 4 2 2" xfId="1733"/>
    <cellStyle name="货币 4 2 2 2" xfId="1734"/>
    <cellStyle name="货币 4 2 2 2 2" xfId="1735"/>
    <cellStyle name="货币 4 2 2 3" xfId="1736"/>
    <cellStyle name="货币 4 2 2 3 2" xfId="1737"/>
    <cellStyle name="货币 4 2 2 4" xfId="1738"/>
    <cellStyle name="货币 4 2 2 4 2" xfId="1739"/>
    <cellStyle name="货币 4 2 2 4 3" xfId="1740"/>
    <cellStyle name="货币 4 2 2 5" xfId="1516"/>
    <cellStyle name="货币 4 2 3" xfId="1741"/>
    <cellStyle name="货币 4 2 3 2" xfId="1742"/>
    <cellStyle name="货币 4 2 3 2 2" xfId="1743"/>
    <cellStyle name="货币 4 2 3 3" xfId="1744"/>
    <cellStyle name="货币 4 2 3 3 2" xfId="726"/>
    <cellStyle name="货币 4 2 3 3 3" xfId="731"/>
    <cellStyle name="货币 4 2 3 4" xfId="1745"/>
    <cellStyle name="货币 4 2 4" xfId="1746"/>
    <cellStyle name="货币 4 2 4 2" xfId="1747"/>
    <cellStyle name="货币 4 2 4 2 2" xfId="1055"/>
    <cellStyle name="货币 4 2 4 3" xfId="1748"/>
    <cellStyle name="货币 4 2 4 3 2" xfId="997"/>
    <cellStyle name="货币 4 2 4 4" xfId="1749"/>
    <cellStyle name="货币 4 2 4 4 2" xfId="1750"/>
    <cellStyle name="货币 4 2 4 4 3" xfId="1751"/>
    <cellStyle name="货币 4 2 4 5" xfId="1521"/>
    <cellStyle name="货币 4 2 5" xfId="1752"/>
    <cellStyle name="货币 4 2 5 2" xfId="1753"/>
    <cellStyle name="货币 4 2 6" xfId="1754"/>
    <cellStyle name="货币 4 2 6 2" xfId="1755"/>
    <cellStyle name="货币 4 2 6 3" xfId="654"/>
    <cellStyle name="货币 4 2 7" xfId="1756"/>
    <cellStyle name="货币 4 3" xfId="1757"/>
    <cellStyle name="货币 4 3 2" xfId="1758"/>
    <cellStyle name="货币 4 3 2 2" xfId="1759"/>
    <cellStyle name="货币 4 3 3" xfId="1760"/>
    <cellStyle name="货币 4 3 3 2" xfId="1761"/>
    <cellStyle name="货币 4 3 4" xfId="1762"/>
    <cellStyle name="货币 4 3 4 2" xfId="1763"/>
    <cellStyle name="货币 4 3 4 3" xfId="347"/>
    <cellStyle name="货币 4 3 5" xfId="1764"/>
    <cellStyle name="货币 4 4" xfId="1765"/>
    <cellStyle name="货币 4 4 2" xfId="1766"/>
    <cellStyle name="货币 4 4 2 2" xfId="1767"/>
    <cellStyle name="货币 4 4 3" xfId="1768"/>
    <cellStyle name="货币 4 4 3 2" xfId="1769"/>
    <cellStyle name="货币 4 4 4" xfId="1770"/>
    <cellStyle name="货币 4 4 4 2" xfId="1771"/>
    <cellStyle name="货币 4 4 4 3" xfId="1772"/>
    <cellStyle name="货币 4 4 5" xfId="1773"/>
    <cellStyle name="货币 4 5" xfId="1774"/>
    <cellStyle name="货币 4 5 2" xfId="1775"/>
    <cellStyle name="货币 4 5 2 2" xfId="1037"/>
    <cellStyle name="货币 4 5 3" xfId="1776"/>
    <cellStyle name="货币 4 5 3 2" xfId="1046"/>
    <cellStyle name="货币 4 5 3 3" xfId="1050"/>
    <cellStyle name="货币 4 5 4" xfId="1777"/>
    <cellStyle name="货币 4 6" xfId="883"/>
    <cellStyle name="货币 4 6 2" xfId="1778"/>
    <cellStyle name="货币 4 6 2 2" xfId="1099"/>
    <cellStyle name="货币 4 6 3" xfId="1779"/>
    <cellStyle name="货币 4 6 3 2" xfId="1106"/>
    <cellStyle name="货币 4 6 4" xfId="1780"/>
    <cellStyle name="货币 4 6 4 2" xfId="1781"/>
    <cellStyle name="货币 4 6 4 3" xfId="1782"/>
    <cellStyle name="货币 4 6 5" xfId="1783"/>
    <cellStyle name="货币 4 7" xfId="885"/>
    <cellStyle name="货币 4 7 2" xfId="1784"/>
    <cellStyle name="货币 4 8" xfId="1785"/>
    <cellStyle name="货币 4 8 2" xfId="1786"/>
    <cellStyle name="货币 4 8 3" xfId="1787"/>
    <cellStyle name="货币 4 9" xfId="1788"/>
    <cellStyle name="货币 5" xfId="1789"/>
    <cellStyle name="货币 5 2" xfId="1790"/>
    <cellStyle name="货币 5 2 2" xfId="1466"/>
    <cellStyle name="货币 5 3" xfId="1791"/>
    <cellStyle name="货币 5 3 2" xfId="1792"/>
    <cellStyle name="货币 5 3 3" xfId="1793"/>
    <cellStyle name="货币 5 4" xfId="1794"/>
    <cellStyle name="货币 6" xfId="1795"/>
    <cellStyle name="计算 2" xfId="1796"/>
    <cellStyle name="检查单元格 2" xfId="371"/>
    <cellStyle name="解释性文本 2" xfId="1797"/>
    <cellStyle name="警告文本 2" xfId="1399"/>
    <cellStyle name="链接单元格 2" xfId="1798"/>
    <cellStyle name="普通_97-917" xfId="1799"/>
    <cellStyle name="千分位[0]_laroux" xfId="452"/>
    <cellStyle name="千分位_97-917" xfId="1800"/>
    <cellStyle name="千位[0]_1" xfId="415"/>
    <cellStyle name="千位_1" xfId="1801"/>
    <cellStyle name="千位分隔 10" xfId="705"/>
    <cellStyle name="千位分隔 2" xfId="1802"/>
    <cellStyle name="千位分隔 2 2" xfId="1325"/>
    <cellStyle name="千位分隔 2 2 2" xfId="1803"/>
    <cellStyle name="千位分隔 2 2 2 2" xfId="1804"/>
    <cellStyle name="千位分隔 2 2 2 2 2" xfId="1805"/>
    <cellStyle name="千位分隔 2 2 2 3" xfId="1806"/>
    <cellStyle name="千位分隔 2 2 2 3 2" xfId="1807"/>
    <cellStyle name="千位分隔 2 2 2 4" xfId="1808"/>
    <cellStyle name="千位分隔 2 2 2 4 2" xfId="252"/>
    <cellStyle name="千位分隔 2 2 2 4 3" xfId="615"/>
    <cellStyle name="千位分隔 2 2 2 5" xfId="1809"/>
    <cellStyle name="千位分隔 2 2 3" xfId="1810"/>
    <cellStyle name="千位分隔 2 2 3 2" xfId="1811"/>
    <cellStyle name="千位分隔 2 2 3 2 2" xfId="723"/>
    <cellStyle name="千位分隔 2 2 3 3" xfId="1812"/>
    <cellStyle name="千位分隔 2 2 3 3 2" xfId="736"/>
    <cellStyle name="千位分隔 2 2 3 3 3" xfId="740"/>
    <cellStyle name="千位分隔 2 2 3 4" xfId="1813"/>
    <cellStyle name="千位分隔 2 2 4" xfId="1814"/>
    <cellStyle name="千位分隔 2 2 4 2" xfId="46"/>
    <cellStyle name="千位分隔 2 2 4 2 2" xfId="1060"/>
    <cellStyle name="千位分隔 2 2 4 3" xfId="48"/>
    <cellStyle name="千位分隔 2 2 4 3 2" xfId="1072"/>
    <cellStyle name="千位分隔 2 2 4 4" xfId="54"/>
    <cellStyle name="千位分隔 2 2 4 4 2" xfId="766"/>
    <cellStyle name="千位分隔 2 2 4 4 3" xfId="1074"/>
    <cellStyle name="千位分隔 2 2 4 5" xfId="59"/>
    <cellStyle name="千位分隔 2 2 5" xfId="1079"/>
    <cellStyle name="千位分隔 2 2 5 2" xfId="1081"/>
    <cellStyle name="千位分隔 2 2 6" xfId="1084"/>
    <cellStyle name="千位分隔 2 2 6 2" xfId="1086"/>
    <cellStyle name="千位分隔 2 2 6 3" xfId="1815"/>
    <cellStyle name="千位分隔 2 2 7" xfId="1088"/>
    <cellStyle name="千位分隔 2 3" xfId="1816"/>
    <cellStyle name="千位分隔 2 3 2" xfId="1817"/>
    <cellStyle name="千位分隔 2 3 2 2" xfId="1818"/>
    <cellStyle name="千位分隔 2 3 3" xfId="1819"/>
    <cellStyle name="千位分隔 2 3 3 2" xfId="1820"/>
    <cellStyle name="千位分隔 2 3 4" xfId="1821"/>
    <cellStyle name="千位分隔 2 3 4 2" xfId="1189"/>
    <cellStyle name="千位分隔 2 3 4 3" xfId="1193"/>
    <cellStyle name="千位分隔 2 3 5" xfId="1093"/>
    <cellStyle name="千位分隔 2 4" xfId="1822"/>
    <cellStyle name="千位分隔 2 4 2" xfId="1823"/>
    <cellStyle name="千位分隔 2 4 2 2" xfId="1824"/>
    <cellStyle name="千位分隔 2 4 3" xfId="1825"/>
    <cellStyle name="千位分隔 2 4 3 2" xfId="1826"/>
    <cellStyle name="千位分隔 2 4 3 3" xfId="1827"/>
    <cellStyle name="千位分隔 2 4 4" xfId="1828"/>
    <cellStyle name="千位分隔 2 5" xfId="1829"/>
    <cellStyle name="千位分隔 2 5 2" xfId="1830"/>
    <cellStyle name="千位分隔 2 5 2 2" xfId="1831"/>
    <cellStyle name="千位分隔 2 5 3" xfId="1832"/>
    <cellStyle name="千位分隔 2 5 3 2" xfId="1833"/>
    <cellStyle name="千位分隔 2 5 4" xfId="1834"/>
    <cellStyle name="千位分隔 2 5 4 2" xfId="1835"/>
    <cellStyle name="千位分隔 2 5 4 3" xfId="1836"/>
    <cellStyle name="千位分隔 2 5 5" xfId="1114"/>
    <cellStyle name="千位分隔 2 6" xfId="1837"/>
    <cellStyle name="千位分隔 2 6 2" xfId="1838"/>
    <cellStyle name="千位分隔 2 7" xfId="1839"/>
    <cellStyle name="千位分隔 2 7 2" xfId="1840"/>
    <cellStyle name="千位分隔 2 7 3" xfId="1841"/>
    <cellStyle name="千位分隔 2 8" xfId="1842"/>
    <cellStyle name="千位分隔 3" xfId="171"/>
    <cellStyle name="千位分隔 3 2" xfId="1843"/>
    <cellStyle name="千位分隔 3 2 2" xfId="1844"/>
    <cellStyle name="千位分隔 3 2 2 2" xfId="1845"/>
    <cellStyle name="千位分隔 3 2 2 2 2" xfId="27"/>
    <cellStyle name="千位分隔 3 2 2 3" xfId="1846"/>
    <cellStyle name="千位分隔 3 2 2 3 2" xfId="391"/>
    <cellStyle name="千位分隔 3 2 2 4" xfId="1847"/>
    <cellStyle name="千位分隔 3 2 2 4 2" xfId="1848"/>
    <cellStyle name="千位分隔 3 2 2 4 3" xfId="1849"/>
    <cellStyle name="千位分隔 3 2 2 5" xfId="1850"/>
    <cellStyle name="千位分隔 3 2 3" xfId="1851"/>
    <cellStyle name="千位分隔 3 2 3 2" xfId="1852"/>
    <cellStyle name="千位分隔 3 2 3 2 2" xfId="498"/>
    <cellStyle name="千位分隔 3 2 3 3" xfId="1853"/>
    <cellStyle name="千位分隔 3 2 3 3 2" xfId="514"/>
    <cellStyle name="千位分隔 3 2 3 3 3" xfId="511"/>
    <cellStyle name="千位分隔 3 2 3 4" xfId="1143"/>
    <cellStyle name="千位分隔 3 2 4" xfId="1854"/>
    <cellStyle name="千位分隔 3 2 4 2" xfId="1856"/>
    <cellStyle name="千位分隔 3 2 4 2 2" xfId="1857"/>
    <cellStyle name="千位分隔 3 2 4 3" xfId="1858"/>
    <cellStyle name="千位分隔 3 2 4 3 2" xfId="1859"/>
    <cellStyle name="千位分隔 3 2 4 4" xfId="1146"/>
    <cellStyle name="千位分隔 3 2 4 4 2" xfId="1860"/>
    <cellStyle name="千位分隔 3 2 4 4 3" xfId="1861"/>
    <cellStyle name="千位分隔 3 2 4 5" xfId="1148"/>
    <cellStyle name="千位分隔 3 2 5" xfId="1121"/>
    <cellStyle name="千位分隔 3 2 5 2" xfId="798"/>
    <cellStyle name="千位分隔 3 2 6" xfId="1862"/>
    <cellStyle name="千位分隔 3 2 6 2" xfId="1863"/>
    <cellStyle name="千位分隔 3 2 6 3" xfId="1864"/>
    <cellStyle name="千位分隔 3 2 7" xfId="1865"/>
    <cellStyle name="千位分隔 3 3" xfId="1866"/>
    <cellStyle name="千位分隔 3 3 2" xfId="1306"/>
    <cellStyle name="千位分隔 3 3 2 2" xfId="1867"/>
    <cellStyle name="千位分隔 3 3 3" xfId="1868"/>
    <cellStyle name="千位分隔 3 3 3 2" xfId="1869"/>
    <cellStyle name="千位分隔 3 3 4" xfId="1870"/>
    <cellStyle name="千位分隔 3 3 4 2" xfId="812"/>
    <cellStyle name="千位分隔 3 3 4 3" xfId="1871"/>
    <cellStyle name="千位分隔 3 3 5" xfId="1124"/>
    <cellStyle name="千位分隔 3 4" xfId="1872"/>
    <cellStyle name="千位分隔 3 4 2" xfId="1873"/>
    <cellStyle name="千位分隔 3 4 2 2" xfId="1874"/>
    <cellStyle name="千位分隔 3 4 3" xfId="1875"/>
    <cellStyle name="千位分隔 3 4 3 2" xfId="1876"/>
    <cellStyle name="千位分隔 3 4 4" xfId="1877"/>
    <cellStyle name="千位分隔 3 4 4 2" xfId="1878"/>
    <cellStyle name="千位分隔 3 4 4 3" xfId="226"/>
    <cellStyle name="千位分隔 3 4 5" xfId="1127"/>
    <cellStyle name="千位分隔 3 5" xfId="1879"/>
    <cellStyle name="千位分隔 3 5 2" xfId="1880"/>
    <cellStyle name="千位分隔 3 5 2 2" xfId="1881"/>
    <cellStyle name="千位分隔 3 5 3" xfId="1882"/>
    <cellStyle name="千位分隔 3 5 3 2" xfId="1883"/>
    <cellStyle name="千位分隔 3 5 3 3" xfId="334"/>
    <cellStyle name="千位分隔 3 5 4" xfId="1884"/>
    <cellStyle name="千位分隔 3 6" xfId="1885"/>
    <cellStyle name="千位分隔 3 6 2" xfId="1886"/>
    <cellStyle name="千位分隔 3 6 2 2" xfId="1887"/>
    <cellStyle name="千位分隔 3 6 3" xfId="1888"/>
    <cellStyle name="千位分隔 3 6 3 2" xfId="1889"/>
    <cellStyle name="千位分隔 3 6 4" xfId="527"/>
    <cellStyle name="千位分隔 3 6 4 2" xfId="1890"/>
    <cellStyle name="千位分隔 3 6 4 3" xfId="473"/>
    <cellStyle name="千位分隔 3 6 5" xfId="1891"/>
    <cellStyle name="千位分隔 3 7" xfId="1892"/>
    <cellStyle name="千位分隔 3 7 2" xfId="1893"/>
    <cellStyle name="千位分隔 3 8" xfId="1894"/>
    <cellStyle name="千位分隔 3 8 2" xfId="1895"/>
    <cellStyle name="千位分隔 3 8 3" xfId="1896"/>
    <cellStyle name="千位分隔 3 9" xfId="342"/>
    <cellStyle name="千位分隔 4" xfId="1897"/>
    <cellStyle name="千位分隔 4 2" xfId="1898"/>
    <cellStyle name="千位分隔 4 2 2" xfId="1899"/>
    <cellStyle name="千位分隔 4 2 2 2" xfId="1456"/>
    <cellStyle name="千位分隔 4 2 2 2 2" xfId="1458"/>
    <cellStyle name="千位分隔 4 2 2 3" xfId="868"/>
    <cellStyle name="千位分隔 4 2 2 3 2" xfId="1468"/>
    <cellStyle name="千位分隔 4 2 2 4" xfId="871"/>
    <cellStyle name="千位分隔 4 2 2 4 2" xfId="1470"/>
    <cellStyle name="千位分隔 4 2 2 4 3" xfId="1472"/>
    <cellStyle name="千位分隔 4 2 2 5" xfId="97"/>
    <cellStyle name="千位分隔 4 2 3" xfId="1900"/>
    <cellStyle name="千位分隔 4 2 3 2" xfId="1539"/>
    <cellStyle name="千位分隔 4 2 3 2 2" xfId="1541"/>
    <cellStyle name="千位分隔 4 2 3 3" xfId="1544"/>
    <cellStyle name="千位分隔 4 2 3 3 2" xfId="1901"/>
    <cellStyle name="千位分隔 4 2 3 3 3" xfId="1902"/>
    <cellStyle name="千位分隔 4 2 3 4" xfId="1218"/>
    <cellStyle name="千位分隔 4 2 4" xfId="1903"/>
    <cellStyle name="千位分隔 4 2 4 2" xfId="1419"/>
    <cellStyle name="千位分隔 4 2 4 2 2" xfId="1421"/>
    <cellStyle name="千位分隔 4 2 4 3" xfId="1424"/>
    <cellStyle name="千位分隔 4 2 4 3 2" xfId="1904"/>
    <cellStyle name="千位分隔 4 2 4 4" xfId="1221"/>
    <cellStyle name="千位分隔 4 2 4 4 2" xfId="1905"/>
    <cellStyle name="千位分隔 4 2 4 4 3" xfId="1906"/>
    <cellStyle name="千位分隔 4 2 4 5" xfId="1907"/>
    <cellStyle name="千位分隔 4 2 5" xfId="1133"/>
    <cellStyle name="千位分隔 4 2 5 2" xfId="1908"/>
    <cellStyle name="千位分隔 4 2 6" xfId="1909"/>
    <cellStyle name="千位分隔 4 2 6 2" xfId="1910"/>
    <cellStyle name="千位分隔 4 2 6 3" xfId="1911"/>
    <cellStyle name="千位分隔 4 2 7" xfId="1912"/>
    <cellStyle name="千位分隔 4 3" xfId="1913"/>
    <cellStyle name="千位分隔 4 3 2" xfId="1914"/>
    <cellStyle name="千位分隔 4 3 2 2" xfId="1505"/>
    <cellStyle name="千位分隔 4 3 3" xfId="1915"/>
    <cellStyle name="千位分隔 4 3 3 2" xfId="1916"/>
    <cellStyle name="千位分隔 4 3 4" xfId="1917"/>
    <cellStyle name="千位分隔 4 3 4 2" xfId="1918"/>
    <cellStyle name="千位分隔 4 3 4 3" xfId="1919"/>
    <cellStyle name="千位分隔 4 3 5" xfId="1136"/>
    <cellStyle name="千位分隔 4 4" xfId="1920"/>
    <cellStyle name="千位分隔 4 4 2" xfId="1921"/>
    <cellStyle name="千位分隔 4 4 2 2" xfId="1922"/>
    <cellStyle name="千位分隔 4 4 3" xfId="1923"/>
    <cellStyle name="千位分隔 4 4 3 2" xfId="1924"/>
    <cellStyle name="千位分隔 4 4 4" xfId="1925"/>
    <cellStyle name="千位分隔 4 4 4 2" xfId="1926"/>
    <cellStyle name="千位分隔 4 4 4 3" xfId="617"/>
    <cellStyle name="千位分隔 4 4 5" xfId="1139"/>
    <cellStyle name="千位分隔 4 5" xfId="1927"/>
    <cellStyle name="千位分隔 4 5 2" xfId="1928"/>
    <cellStyle name="千位分隔 4 5 2 2" xfId="1929"/>
    <cellStyle name="千位分隔 4 5 3" xfId="1930"/>
    <cellStyle name="千位分隔 4 5 3 2" xfId="1931"/>
    <cellStyle name="千位分隔 4 5 3 3" xfId="641"/>
    <cellStyle name="千位分隔 4 5 4" xfId="83"/>
    <cellStyle name="千位分隔 4 6" xfId="1932"/>
    <cellStyle name="千位分隔 4 6 2" xfId="1933"/>
    <cellStyle name="千位分隔 4 6 2 2" xfId="1934"/>
    <cellStyle name="千位分隔 4 6 3" xfId="1935"/>
    <cellStyle name="千位分隔 4 6 3 2" xfId="1936"/>
    <cellStyle name="千位分隔 4 6 4" xfId="561"/>
    <cellStyle name="千位分隔 4 6 4 2" xfId="1937"/>
    <cellStyle name="千位分隔 4 6 4 3" xfId="759"/>
    <cellStyle name="千位分隔 4 6 5" xfId="1938"/>
    <cellStyle name="千位分隔 4 7" xfId="1939"/>
    <cellStyle name="千位分隔 4 7 2" xfId="1940"/>
    <cellStyle name="千位分隔 4 8" xfId="1941"/>
    <cellStyle name="千位分隔 4 8 2" xfId="1942"/>
    <cellStyle name="千位分隔 4 8 3" xfId="1943"/>
    <cellStyle name="千位分隔 4 9" xfId="79"/>
    <cellStyle name="千位分隔 5" xfId="784"/>
    <cellStyle name="千位分隔 5 2" xfId="786"/>
    <cellStyle name="千位分隔 5 2 2" xfId="788"/>
    <cellStyle name="千位分隔 5 3" xfId="790"/>
    <cellStyle name="千位分隔 5 3 2" xfId="792"/>
    <cellStyle name="千位分隔 5 3 3" xfId="1855"/>
    <cellStyle name="千位分隔 5 4" xfId="795"/>
    <cellStyle name="千位分隔 6" xfId="801"/>
    <cellStyle name="千位分隔 6 2" xfId="803"/>
    <cellStyle name="千位分隔 6 2 2" xfId="805"/>
    <cellStyle name="千位分隔 6 3" xfId="807"/>
    <cellStyle name="千位分隔 6 3 2" xfId="809"/>
    <cellStyle name="千位分隔 6 3 3" xfId="811"/>
    <cellStyle name="千位分隔 6 4" xfId="814"/>
    <cellStyle name="千位分隔 7" xfId="816"/>
    <cellStyle name="千位分隔 7 2" xfId="818"/>
    <cellStyle name="千位分隔 8" xfId="827"/>
    <cellStyle name="千位分隔 8 2" xfId="829"/>
    <cellStyle name="千位分隔 8 3" xfId="1944"/>
    <cellStyle name="千位分隔 9" xfId="831"/>
    <cellStyle name="强调文字颜色 1 2" xfId="1041"/>
    <cellStyle name="强调文字颜色 2 2" xfId="1052"/>
    <cellStyle name="强调文字颜色 3 2" xfId="1059"/>
    <cellStyle name="强调文字颜色 4 2" xfId="1071"/>
    <cellStyle name="强调文字颜色 5 2" xfId="765"/>
    <cellStyle name="强调文字颜色 6 2" xfId="1945"/>
    <cellStyle name="适中 2" xfId="1946"/>
    <cellStyle name="输出 2" xfId="1947"/>
    <cellStyle name="输入 2" xfId="1304"/>
    <cellStyle name="未定义" xfId="1948"/>
    <cellStyle name="注释 2" xfId="18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382;&#21490;&#26723;&#26696;/2020/&#25191;&#34892;&#24773;&#20917;&#65288;&#38472;&#33635;&#65289;/2020&#24180;11&#26376;&#25910;&#25903;&#20998;&#26512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382;&#21490;&#26723;&#26696;/2020/&#20154;&#22823;&#26448;&#26009;/2.&#20851;&#20110;&#22823;&#30000;&#21439;2020&#24180;&#36130;&#25919;&#39044;&#31639;&#25903;&#20986;&#33609;&#26696;&#30340;&#25253;&#21578;&#65288;&#21313;&#19971;&#23626;&#20154;&#22823;&#24120;&#22996;&#20250;&#31532;30%20&#27425;&#20250;&#35758;%20%2035&#20221;&#65289;/&#23450;&#31295;/2020&#24180;&#20840;&#21475;&#24452;&#39044;&#31639;&#36130;&#21147;&#27979;&#31639;&#65288;0317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入"/>
      <sheetName val="支出"/>
    </sheetNames>
    <sheetDataSet>
      <sheetData sheetId="0">
        <row r="70">
          <cell r="D70">
            <v>70017</v>
          </cell>
        </row>
      </sheetData>
      <sheetData sheetId="1">
        <row r="7">
          <cell r="D7">
            <v>18479</v>
          </cell>
        </row>
        <row r="146">
          <cell r="D146">
            <v>30</v>
          </cell>
        </row>
        <row r="158">
          <cell r="D158">
            <v>315</v>
          </cell>
        </row>
        <row r="172">
          <cell r="D172">
            <v>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般预算收入财力表"/>
      <sheetName val="一般预算支出情况表"/>
      <sheetName val="一般预算收支平衡表 "/>
      <sheetName val="政府性基金收支情况表"/>
      <sheetName val="政府性基金收支平衡表"/>
      <sheetName val="国有资本经营预算"/>
      <sheetName val="社保基金"/>
      <sheetName val="县本级专项支出 (2020)"/>
      <sheetName val="“三保”支出需求情况表"/>
      <sheetName val="“三保”支出预算汇总表"/>
      <sheetName val="“三保”支出预算财力安排情况表"/>
    </sheetNames>
    <sheetDataSet>
      <sheetData sheetId="0"/>
      <sheetData sheetId="1"/>
      <sheetData sheetId="2"/>
      <sheetData sheetId="3">
        <row r="6">
          <cell r="B6">
            <v>119140</v>
          </cell>
        </row>
        <row r="18">
          <cell r="B18">
            <v>1000</v>
          </cell>
        </row>
        <row r="19">
          <cell r="B19">
            <v>500</v>
          </cell>
        </row>
        <row r="20">
          <cell r="B20">
            <v>160</v>
          </cell>
        </row>
        <row r="21">
          <cell r="B21">
            <v>80</v>
          </cell>
        </row>
        <row r="41">
          <cell r="B41">
            <v>1000</v>
          </cell>
        </row>
        <row r="42">
          <cell r="B42">
            <v>500</v>
          </cell>
        </row>
        <row r="43">
          <cell r="B43">
            <v>160</v>
          </cell>
        </row>
        <row r="44">
          <cell r="B44">
            <v>80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31"/>
  <sheetViews>
    <sheetView showZeros="0" topLeftCell="A16" workbookViewId="0">
      <selection activeCell="A34" sqref="A34"/>
    </sheetView>
  </sheetViews>
  <sheetFormatPr defaultColWidth="9" defaultRowHeight="14.25"/>
  <cols>
    <col min="1" max="1" width="33.25" style="205" customWidth="1"/>
    <col min="2" max="2" width="7.125" style="205" customWidth="1"/>
    <col min="3" max="3" width="7.375" style="205" customWidth="1"/>
    <col min="4" max="5" width="6.875" style="205" customWidth="1"/>
    <col min="6" max="6" width="6.75" style="205" customWidth="1"/>
    <col min="7" max="7" width="6.375" style="205" customWidth="1"/>
    <col min="8" max="8" width="8.25" style="205" customWidth="1"/>
    <col min="9" max="9" width="9.375" style="205" customWidth="1"/>
    <col min="10" max="250" width="9" style="205"/>
    <col min="251" max="251" width="27.875" style="205" customWidth="1"/>
    <col min="252" max="253" width="8.25" style="205" customWidth="1"/>
    <col min="254" max="254" width="7.875" style="205" customWidth="1"/>
    <col min="255" max="258" width="8.625" style="205" customWidth="1"/>
    <col min="259" max="506" width="9" style="205"/>
    <col min="507" max="507" width="27.875" style="205" customWidth="1"/>
    <col min="508" max="509" width="8.25" style="205" customWidth="1"/>
    <col min="510" max="510" width="7.875" style="205" customWidth="1"/>
    <col min="511" max="514" width="8.625" style="205" customWidth="1"/>
    <col min="515" max="762" width="9" style="205"/>
    <col min="763" max="763" width="27.875" style="205" customWidth="1"/>
    <col min="764" max="765" width="8.25" style="205" customWidth="1"/>
    <col min="766" max="766" width="7.875" style="205" customWidth="1"/>
    <col min="767" max="770" width="8.625" style="205" customWidth="1"/>
    <col min="771" max="1018" width="9" style="205"/>
    <col min="1019" max="1019" width="27.875" style="205" customWidth="1"/>
    <col min="1020" max="1021" width="8.25" style="205" customWidth="1"/>
    <col min="1022" max="1022" width="7.875" style="205" customWidth="1"/>
    <col min="1023" max="1026" width="8.625" style="205" customWidth="1"/>
    <col min="1027" max="1274" width="9" style="205"/>
    <col min="1275" max="1275" width="27.875" style="205" customWidth="1"/>
    <col min="1276" max="1277" width="8.25" style="205" customWidth="1"/>
    <col min="1278" max="1278" width="7.875" style="205" customWidth="1"/>
    <col min="1279" max="1282" width="8.625" style="205" customWidth="1"/>
    <col min="1283" max="1530" width="9" style="205"/>
    <col min="1531" max="1531" width="27.875" style="205" customWidth="1"/>
    <col min="1532" max="1533" width="8.25" style="205" customWidth="1"/>
    <col min="1534" max="1534" width="7.875" style="205" customWidth="1"/>
    <col min="1535" max="1538" width="8.625" style="205" customWidth="1"/>
    <col min="1539" max="1786" width="9" style="205"/>
    <col min="1787" max="1787" width="27.875" style="205" customWidth="1"/>
    <col min="1788" max="1789" width="8.25" style="205" customWidth="1"/>
    <col min="1790" max="1790" width="7.875" style="205" customWidth="1"/>
    <col min="1791" max="1794" width="8.625" style="205" customWidth="1"/>
    <col min="1795" max="2042" width="9" style="205"/>
    <col min="2043" max="2043" width="27.875" style="205" customWidth="1"/>
    <col min="2044" max="2045" width="8.25" style="205" customWidth="1"/>
    <col min="2046" max="2046" width="7.875" style="205" customWidth="1"/>
    <col min="2047" max="2050" width="8.625" style="205" customWidth="1"/>
    <col min="2051" max="2298" width="9" style="205"/>
    <col min="2299" max="2299" width="27.875" style="205" customWidth="1"/>
    <col min="2300" max="2301" width="8.25" style="205" customWidth="1"/>
    <col min="2302" max="2302" width="7.875" style="205" customWidth="1"/>
    <col min="2303" max="2306" width="8.625" style="205" customWidth="1"/>
    <col min="2307" max="2554" width="9" style="205"/>
    <col min="2555" max="2555" width="27.875" style="205" customWidth="1"/>
    <col min="2556" max="2557" width="8.25" style="205" customWidth="1"/>
    <col min="2558" max="2558" width="7.875" style="205" customWidth="1"/>
    <col min="2559" max="2562" width="8.625" style="205" customWidth="1"/>
    <col min="2563" max="2810" width="9" style="205"/>
    <col min="2811" max="2811" width="27.875" style="205" customWidth="1"/>
    <col min="2812" max="2813" width="8.25" style="205" customWidth="1"/>
    <col min="2814" max="2814" width="7.875" style="205" customWidth="1"/>
    <col min="2815" max="2818" width="8.625" style="205" customWidth="1"/>
    <col min="2819" max="3066" width="9" style="205"/>
    <col min="3067" max="3067" width="27.875" style="205" customWidth="1"/>
    <col min="3068" max="3069" width="8.25" style="205" customWidth="1"/>
    <col min="3070" max="3070" width="7.875" style="205" customWidth="1"/>
    <col min="3071" max="3074" width="8.625" style="205" customWidth="1"/>
    <col min="3075" max="3322" width="9" style="205"/>
    <col min="3323" max="3323" width="27.875" style="205" customWidth="1"/>
    <col min="3324" max="3325" width="8.25" style="205" customWidth="1"/>
    <col min="3326" max="3326" width="7.875" style="205" customWidth="1"/>
    <col min="3327" max="3330" width="8.625" style="205" customWidth="1"/>
    <col min="3331" max="3578" width="9" style="205"/>
    <col min="3579" max="3579" width="27.875" style="205" customWidth="1"/>
    <col min="3580" max="3581" width="8.25" style="205" customWidth="1"/>
    <col min="3582" max="3582" width="7.875" style="205" customWidth="1"/>
    <col min="3583" max="3586" width="8.625" style="205" customWidth="1"/>
    <col min="3587" max="3834" width="9" style="205"/>
    <col min="3835" max="3835" width="27.875" style="205" customWidth="1"/>
    <col min="3836" max="3837" width="8.25" style="205" customWidth="1"/>
    <col min="3838" max="3838" width="7.875" style="205" customWidth="1"/>
    <col min="3839" max="3842" width="8.625" style="205" customWidth="1"/>
    <col min="3843" max="4090" width="9" style="205"/>
    <col min="4091" max="4091" width="27.875" style="205" customWidth="1"/>
    <col min="4092" max="4093" width="8.25" style="205" customWidth="1"/>
    <col min="4094" max="4094" width="7.875" style="205" customWidth="1"/>
    <col min="4095" max="4098" width="8.625" style="205" customWidth="1"/>
    <col min="4099" max="4346" width="9" style="205"/>
    <col min="4347" max="4347" width="27.875" style="205" customWidth="1"/>
    <col min="4348" max="4349" width="8.25" style="205" customWidth="1"/>
    <col min="4350" max="4350" width="7.875" style="205" customWidth="1"/>
    <col min="4351" max="4354" width="8.625" style="205" customWidth="1"/>
    <col min="4355" max="4602" width="9" style="205"/>
    <col min="4603" max="4603" width="27.875" style="205" customWidth="1"/>
    <col min="4604" max="4605" width="8.25" style="205" customWidth="1"/>
    <col min="4606" max="4606" width="7.875" style="205" customWidth="1"/>
    <col min="4607" max="4610" width="8.625" style="205" customWidth="1"/>
    <col min="4611" max="4858" width="9" style="205"/>
    <col min="4859" max="4859" width="27.875" style="205" customWidth="1"/>
    <col min="4860" max="4861" width="8.25" style="205" customWidth="1"/>
    <col min="4862" max="4862" width="7.875" style="205" customWidth="1"/>
    <col min="4863" max="4866" width="8.625" style="205" customWidth="1"/>
    <col min="4867" max="5114" width="9" style="205"/>
    <col min="5115" max="5115" width="27.875" style="205" customWidth="1"/>
    <col min="5116" max="5117" width="8.25" style="205" customWidth="1"/>
    <col min="5118" max="5118" width="7.875" style="205" customWidth="1"/>
    <col min="5119" max="5122" width="8.625" style="205" customWidth="1"/>
    <col min="5123" max="5370" width="9" style="205"/>
    <col min="5371" max="5371" width="27.875" style="205" customWidth="1"/>
    <col min="5372" max="5373" width="8.25" style="205" customWidth="1"/>
    <col min="5374" max="5374" width="7.875" style="205" customWidth="1"/>
    <col min="5375" max="5378" width="8.625" style="205" customWidth="1"/>
    <col min="5379" max="5626" width="9" style="205"/>
    <col min="5627" max="5627" width="27.875" style="205" customWidth="1"/>
    <col min="5628" max="5629" width="8.25" style="205" customWidth="1"/>
    <col min="5630" max="5630" width="7.875" style="205" customWidth="1"/>
    <col min="5631" max="5634" width="8.625" style="205" customWidth="1"/>
    <col min="5635" max="5882" width="9" style="205"/>
    <col min="5883" max="5883" width="27.875" style="205" customWidth="1"/>
    <col min="5884" max="5885" width="8.25" style="205" customWidth="1"/>
    <col min="5886" max="5886" width="7.875" style="205" customWidth="1"/>
    <col min="5887" max="5890" width="8.625" style="205" customWidth="1"/>
    <col min="5891" max="6138" width="9" style="205"/>
    <col min="6139" max="6139" width="27.875" style="205" customWidth="1"/>
    <col min="6140" max="6141" width="8.25" style="205" customWidth="1"/>
    <col min="6142" max="6142" width="7.875" style="205" customWidth="1"/>
    <col min="6143" max="6146" width="8.625" style="205" customWidth="1"/>
    <col min="6147" max="6394" width="9" style="205"/>
    <col min="6395" max="6395" width="27.875" style="205" customWidth="1"/>
    <col min="6396" max="6397" width="8.25" style="205" customWidth="1"/>
    <col min="6398" max="6398" width="7.875" style="205" customWidth="1"/>
    <col min="6399" max="6402" width="8.625" style="205" customWidth="1"/>
    <col min="6403" max="6650" width="9" style="205"/>
    <col min="6651" max="6651" width="27.875" style="205" customWidth="1"/>
    <col min="6652" max="6653" width="8.25" style="205" customWidth="1"/>
    <col min="6654" max="6654" width="7.875" style="205" customWidth="1"/>
    <col min="6655" max="6658" width="8.625" style="205" customWidth="1"/>
    <col min="6659" max="6906" width="9" style="205"/>
    <col min="6907" max="6907" width="27.875" style="205" customWidth="1"/>
    <col min="6908" max="6909" width="8.25" style="205" customWidth="1"/>
    <col min="6910" max="6910" width="7.875" style="205" customWidth="1"/>
    <col min="6911" max="6914" width="8.625" style="205" customWidth="1"/>
    <col min="6915" max="7162" width="9" style="205"/>
    <col min="7163" max="7163" width="27.875" style="205" customWidth="1"/>
    <col min="7164" max="7165" width="8.25" style="205" customWidth="1"/>
    <col min="7166" max="7166" width="7.875" style="205" customWidth="1"/>
    <col min="7167" max="7170" width="8.625" style="205" customWidth="1"/>
    <col min="7171" max="7418" width="9" style="205"/>
    <col min="7419" max="7419" width="27.875" style="205" customWidth="1"/>
    <col min="7420" max="7421" width="8.25" style="205" customWidth="1"/>
    <col min="7422" max="7422" width="7.875" style="205" customWidth="1"/>
    <col min="7423" max="7426" width="8.625" style="205" customWidth="1"/>
    <col min="7427" max="7674" width="9" style="205"/>
    <col min="7675" max="7675" width="27.875" style="205" customWidth="1"/>
    <col min="7676" max="7677" width="8.25" style="205" customWidth="1"/>
    <col min="7678" max="7678" width="7.875" style="205" customWidth="1"/>
    <col min="7679" max="7682" width="8.625" style="205" customWidth="1"/>
    <col min="7683" max="7930" width="9" style="205"/>
    <col min="7931" max="7931" width="27.875" style="205" customWidth="1"/>
    <col min="7932" max="7933" width="8.25" style="205" customWidth="1"/>
    <col min="7934" max="7934" width="7.875" style="205" customWidth="1"/>
    <col min="7935" max="7938" width="8.625" style="205" customWidth="1"/>
    <col min="7939" max="8186" width="9" style="205"/>
    <col min="8187" max="8187" width="27.875" style="205" customWidth="1"/>
    <col min="8188" max="8189" width="8.25" style="205" customWidth="1"/>
    <col min="8190" max="8190" width="7.875" style="205" customWidth="1"/>
    <col min="8191" max="8194" width="8.625" style="205" customWidth="1"/>
    <col min="8195" max="8442" width="9" style="205"/>
    <col min="8443" max="8443" width="27.875" style="205" customWidth="1"/>
    <col min="8444" max="8445" width="8.25" style="205" customWidth="1"/>
    <col min="8446" max="8446" width="7.875" style="205" customWidth="1"/>
    <col min="8447" max="8450" width="8.625" style="205" customWidth="1"/>
    <col min="8451" max="8698" width="9" style="205"/>
    <col min="8699" max="8699" width="27.875" style="205" customWidth="1"/>
    <col min="8700" max="8701" width="8.25" style="205" customWidth="1"/>
    <col min="8702" max="8702" width="7.875" style="205" customWidth="1"/>
    <col min="8703" max="8706" width="8.625" style="205" customWidth="1"/>
    <col min="8707" max="8954" width="9" style="205"/>
    <col min="8955" max="8955" width="27.875" style="205" customWidth="1"/>
    <col min="8956" max="8957" width="8.25" style="205" customWidth="1"/>
    <col min="8958" max="8958" width="7.875" style="205" customWidth="1"/>
    <col min="8959" max="8962" width="8.625" style="205" customWidth="1"/>
    <col min="8963" max="9210" width="9" style="205"/>
    <col min="9211" max="9211" width="27.875" style="205" customWidth="1"/>
    <col min="9212" max="9213" width="8.25" style="205" customWidth="1"/>
    <col min="9214" max="9214" width="7.875" style="205" customWidth="1"/>
    <col min="9215" max="9218" width="8.625" style="205" customWidth="1"/>
    <col min="9219" max="9466" width="9" style="205"/>
    <col min="9467" max="9467" width="27.875" style="205" customWidth="1"/>
    <col min="9468" max="9469" width="8.25" style="205" customWidth="1"/>
    <col min="9470" max="9470" width="7.875" style="205" customWidth="1"/>
    <col min="9471" max="9474" width="8.625" style="205" customWidth="1"/>
    <col min="9475" max="9722" width="9" style="205"/>
    <col min="9723" max="9723" width="27.875" style="205" customWidth="1"/>
    <col min="9724" max="9725" width="8.25" style="205" customWidth="1"/>
    <col min="9726" max="9726" width="7.875" style="205" customWidth="1"/>
    <col min="9727" max="9730" width="8.625" style="205" customWidth="1"/>
    <col min="9731" max="9978" width="9" style="205"/>
    <col min="9979" max="9979" width="27.875" style="205" customWidth="1"/>
    <col min="9980" max="9981" width="8.25" style="205" customWidth="1"/>
    <col min="9982" max="9982" width="7.875" style="205" customWidth="1"/>
    <col min="9983" max="9986" width="8.625" style="205" customWidth="1"/>
    <col min="9987" max="10234" width="9" style="205"/>
    <col min="10235" max="10235" width="27.875" style="205" customWidth="1"/>
    <col min="10236" max="10237" width="8.25" style="205" customWidth="1"/>
    <col min="10238" max="10238" width="7.875" style="205" customWidth="1"/>
    <col min="10239" max="10242" width="8.625" style="205" customWidth="1"/>
    <col min="10243" max="10490" width="9" style="205"/>
    <col min="10491" max="10491" width="27.875" style="205" customWidth="1"/>
    <col min="10492" max="10493" width="8.25" style="205" customWidth="1"/>
    <col min="10494" max="10494" width="7.875" style="205" customWidth="1"/>
    <col min="10495" max="10498" width="8.625" style="205" customWidth="1"/>
    <col min="10499" max="10746" width="9" style="205"/>
    <col min="10747" max="10747" width="27.875" style="205" customWidth="1"/>
    <col min="10748" max="10749" width="8.25" style="205" customWidth="1"/>
    <col min="10750" max="10750" width="7.875" style="205" customWidth="1"/>
    <col min="10751" max="10754" width="8.625" style="205" customWidth="1"/>
    <col min="10755" max="11002" width="9" style="205"/>
    <col min="11003" max="11003" width="27.875" style="205" customWidth="1"/>
    <col min="11004" max="11005" width="8.25" style="205" customWidth="1"/>
    <col min="11006" max="11006" width="7.875" style="205" customWidth="1"/>
    <col min="11007" max="11010" width="8.625" style="205" customWidth="1"/>
    <col min="11011" max="11258" width="9" style="205"/>
    <col min="11259" max="11259" width="27.875" style="205" customWidth="1"/>
    <col min="11260" max="11261" width="8.25" style="205" customWidth="1"/>
    <col min="11262" max="11262" width="7.875" style="205" customWidth="1"/>
    <col min="11263" max="11266" width="8.625" style="205" customWidth="1"/>
    <col min="11267" max="11514" width="9" style="205"/>
    <col min="11515" max="11515" width="27.875" style="205" customWidth="1"/>
    <col min="11516" max="11517" width="8.25" style="205" customWidth="1"/>
    <col min="11518" max="11518" width="7.875" style="205" customWidth="1"/>
    <col min="11519" max="11522" width="8.625" style="205" customWidth="1"/>
    <col min="11523" max="11770" width="9" style="205"/>
    <col min="11771" max="11771" width="27.875" style="205" customWidth="1"/>
    <col min="11772" max="11773" width="8.25" style="205" customWidth="1"/>
    <col min="11774" max="11774" width="7.875" style="205" customWidth="1"/>
    <col min="11775" max="11778" width="8.625" style="205" customWidth="1"/>
    <col min="11779" max="12026" width="9" style="205"/>
    <col min="12027" max="12027" width="27.875" style="205" customWidth="1"/>
    <col min="12028" max="12029" width="8.25" style="205" customWidth="1"/>
    <col min="12030" max="12030" width="7.875" style="205" customWidth="1"/>
    <col min="12031" max="12034" width="8.625" style="205" customWidth="1"/>
    <col min="12035" max="12282" width="9" style="205"/>
    <col min="12283" max="12283" width="27.875" style="205" customWidth="1"/>
    <col min="12284" max="12285" width="8.25" style="205" customWidth="1"/>
    <col min="12286" max="12286" width="7.875" style="205" customWidth="1"/>
    <col min="12287" max="12290" width="8.625" style="205" customWidth="1"/>
    <col min="12291" max="12538" width="9" style="205"/>
    <col min="12539" max="12539" width="27.875" style="205" customWidth="1"/>
    <col min="12540" max="12541" width="8.25" style="205" customWidth="1"/>
    <col min="12542" max="12542" width="7.875" style="205" customWidth="1"/>
    <col min="12543" max="12546" width="8.625" style="205" customWidth="1"/>
    <col min="12547" max="12794" width="9" style="205"/>
    <col min="12795" max="12795" width="27.875" style="205" customWidth="1"/>
    <col min="12796" max="12797" width="8.25" style="205" customWidth="1"/>
    <col min="12798" max="12798" width="7.875" style="205" customWidth="1"/>
    <col min="12799" max="12802" width="8.625" style="205" customWidth="1"/>
    <col min="12803" max="13050" width="9" style="205"/>
    <col min="13051" max="13051" width="27.875" style="205" customWidth="1"/>
    <col min="13052" max="13053" width="8.25" style="205" customWidth="1"/>
    <col min="13054" max="13054" width="7.875" style="205" customWidth="1"/>
    <col min="13055" max="13058" width="8.625" style="205" customWidth="1"/>
    <col min="13059" max="13306" width="9" style="205"/>
    <col min="13307" max="13307" width="27.875" style="205" customWidth="1"/>
    <col min="13308" max="13309" width="8.25" style="205" customWidth="1"/>
    <col min="13310" max="13310" width="7.875" style="205" customWidth="1"/>
    <col min="13311" max="13314" width="8.625" style="205" customWidth="1"/>
    <col min="13315" max="13562" width="9" style="205"/>
    <col min="13563" max="13563" width="27.875" style="205" customWidth="1"/>
    <col min="13564" max="13565" width="8.25" style="205" customWidth="1"/>
    <col min="13566" max="13566" width="7.875" style="205" customWidth="1"/>
    <col min="13567" max="13570" width="8.625" style="205" customWidth="1"/>
    <col min="13571" max="13818" width="9" style="205"/>
    <col min="13819" max="13819" width="27.875" style="205" customWidth="1"/>
    <col min="13820" max="13821" width="8.25" style="205" customWidth="1"/>
    <col min="13822" max="13822" width="7.875" style="205" customWidth="1"/>
    <col min="13823" max="13826" width="8.625" style="205" customWidth="1"/>
    <col min="13827" max="14074" width="9" style="205"/>
    <col min="14075" max="14075" width="27.875" style="205" customWidth="1"/>
    <col min="14076" max="14077" width="8.25" style="205" customWidth="1"/>
    <col min="14078" max="14078" width="7.875" style="205" customWidth="1"/>
    <col min="14079" max="14082" width="8.625" style="205" customWidth="1"/>
    <col min="14083" max="14330" width="9" style="205"/>
    <col min="14331" max="14331" width="27.875" style="205" customWidth="1"/>
    <col min="14332" max="14333" width="8.25" style="205" customWidth="1"/>
    <col min="14334" max="14334" width="7.875" style="205" customWidth="1"/>
    <col min="14335" max="14338" width="8.625" style="205" customWidth="1"/>
    <col min="14339" max="14586" width="9" style="205"/>
    <col min="14587" max="14587" width="27.875" style="205" customWidth="1"/>
    <col min="14588" max="14589" width="8.25" style="205" customWidth="1"/>
    <col min="14590" max="14590" width="7.875" style="205" customWidth="1"/>
    <col min="14591" max="14594" width="8.625" style="205" customWidth="1"/>
    <col min="14595" max="14842" width="9" style="205"/>
    <col min="14843" max="14843" width="27.875" style="205" customWidth="1"/>
    <col min="14844" max="14845" width="8.25" style="205" customWidth="1"/>
    <col min="14846" max="14846" width="7.875" style="205" customWidth="1"/>
    <col min="14847" max="14850" width="8.625" style="205" customWidth="1"/>
    <col min="14851" max="15098" width="9" style="205"/>
    <col min="15099" max="15099" width="27.875" style="205" customWidth="1"/>
    <col min="15100" max="15101" width="8.25" style="205" customWidth="1"/>
    <col min="15102" max="15102" width="7.875" style="205" customWidth="1"/>
    <col min="15103" max="15106" width="8.625" style="205" customWidth="1"/>
    <col min="15107" max="15354" width="9" style="205"/>
    <col min="15355" max="15355" width="27.875" style="205" customWidth="1"/>
    <col min="15356" max="15357" width="8.25" style="205" customWidth="1"/>
    <col min="15358" max="15358" width="7.875" style="205" customWidth="1"/>
    <col min="15359" max="15362" width="8.625" style="205" customWidth="1"/>
    <col min="15363" max="15610" width="9" style="205"/>
    <col min="15611" max="15611" width="27.875" style="205" customWidth="1"/>
    <col min="15612" max="15613" width="8.25" style="205" customWidth="1"/>
    <col min="15614" max="15614" width="7.875" style="205" customWidth="1"/>
    <col min="15615" max="15618" width="8.625" style="205" customWidth="1"/>
    <col min="15619" max="15866" width="9" style="205"/>
    <col min="15867" max="15867" width="27.875" style="205" customWidth="1"/>
    <col min="15868" max="15869" width="8.25" style="205" customWidth="1"/>
    <col min="15870" max="15870" width="7.875" style="205" customWidth="1"/>
    <col min="15871" max="15874" width="8.625" style="205" customWidth="1"/>
    <col min="15875" max="16122" width="9" style="205"/>
    <col min="16123" max="16123" width="27.875" style="205" customWidth="1"/>
    <col min="16124" max="16125" width="8.25" style="205" customWidth="1"/>
    <col min="16126" max="16126" width="7.875" style="205" customWidth="1"/>
    <col min="16127" max="16130" width="8.625" style="205" customWidth="1"/>
    <col min="16131" max="16384" width="9" style="205"/>
  </cols>
  <sheetData>
    <row r="1" spans="1:9" s="179" customFormat="1">
      <c r="A1" s="178" t="s">
        <v>0</v>
      </c>
    </row>
    <row r="2" spans="1:9" s="179" customFormat="1" ht="23.25" customHeight="1">
      <c r="A2" s="211" t="s">
        <v>1</v>
      </c>
      <c r="B2" s="211"/>
      <c r="C2" s="211"/>
      <c r="D2" s="211"/>
      <c r="E2" s="211"/>
      <c r="F2" s="211"/>
      <c r="G2" s="211"/>
      <c r="H2" s="211"/>
      <c r="I2" s="211"/>
    </row>
    <row r="3" spans="1:9" s="179" customFormat="1">
      <c r="A3" s="180"/>
      <c r="B3" s="181"/>
      <c r="C3" s="181"/>
      <c r="D3" s="180"/>
      <c r="E3" s="180"/>
      <c r="F3" s="212" t="s">
        <v>2</v>
      </c>
      <c r="G3" s="212"/>
      <c r="H3" s="213"/>
      <c r="I3" s="213"/>
    </row>
    <row r="4" spans="1:9" s="182" customFormat="1" ht="24.75" customHeight="1">
      <c r="A4" s="208" t="s">
        <v>3</v>
      </c>
      <c r="B4" s="209" t="s">
        <v>4</v>
      </c>
      <c r="C4" s="210"/>
      <c r="D4" s="208" t="s">
        <v>5</v>
      </c>
      <c r="E4" s="208"/>
      <c r="F4" s="208" t="s">
        <v>6</v>
      </c>
      <c r="G4" s="208"/>
      <c r="H4" s="208" t="s">
        <v>7</v>
      </c>
      <c r="I4" s="208" t="s">
        <v>8</v>
      </c>
    </row>
    <row r="5" spans="1:9" s="182" customFormat="1" ht="33.75" customHeight="1">
      <c r="A5" s="208"/>
      <c r="B5" s="174" t="s">
        <v>175</v>
      </c>
      <c r="C5" s="206" t="s">
        <v>176</v>
      </c>
      <c r="D5" s="174" t="s">
        <v>175</v>
      </c>
      <c r="E5" s="206" t="s">
        <v>176</v>
      </c>
      <c r="F5" s="174" t="s">
        <v>175</v>
      </c>
      <c r="G5" s="206" t="s">
        <v>176</v>
      </c>
      <c r="H5" s="208"/>
      <c r="I5" s="208"/>
    </row>
    <row r="6" spans="1:9" s="186" customFormat="1" ht="21" customHeight="1">
      <c r="A6" s="174" t="s">
        <v>9</v>
      </c>
      <c r="B6" s="183">
        <f t="shared" ref="B6:G6" si="0">B7+B23</f>
        <v>73591</v>
      </c>
      <c r="C6" s="183">
        <f t="shared" si="0"/>
        <v>72551</v>
      </c>
      <c r="D6" s="183">
        <f t="shared" si="0"/>
        <v>74312</v>
      </c>
      <c r="E6" s="183">
        <f t="shared" si="0"/>
        <v>73418</v>
      </c>
      <c r="F6" s="184">
        <f t="shared" si="0"/>
        <v>721</v>
      </c>
      <c r="G6" s="184">
        <f t="shared" si="0"/>
        <v>867</v>
      </c>
      <c r="H6" s="185">
        <f>IF(B6=0,0,F6/B6*100)</f>
        <v>0.97973937030343383</v>
      </c>
      <c r="I6" s="177"/>
    </row>
    <row r="7" spans="1:9" s="191" customFormat="1" ht="21" customHeight="1">
      <c r="A7" s="187" t="s">
        <v>10</v>
      </c>
      <c r="B7" s="188">
        <f t="shared" ref="B7:G7" si="1">SUM(B8:B22)</f>
        <v>54050</v>
      </c>
      <c r="C7" s="188">
        <f t="shared" si="1"/>
        <v>53010</v>
      </c>
      <c r="D7" s="188">
        <f t="shared" si="1"/>
        <v>53074</v>
      </c>
      <c r="E7" s="188">
        <f t="shared" si="1"/>
        <v>52180</v>
      </c>
      <c r="F7" s="188">
        <f t="shared" si="1"/>
        <v>-976</v>
      </c>
      <c r="G7" s="188">
        <f t="shared" si="1"/>
        <v>-830</v>
      </c>
      <c r="H7" s="189">
        <f>IF(B7=0,0,F7/B7*100)</f>
        <v>-1.8057354301572619</v>
      </c>
      <c r="I7" s="190"/>
    </row>
    <row r="8" spans="1:9" s="191" customFormat="1" ht="21" customHeight="1">
      <c r="A8" s="162" t="s">
        <v>11</v>
      </c>
      <c r="B8" s="192">
        <v>28000</v>
      </c>
      <c r="C8" s="192">
        <f>B8</f>
        <v>28000</v>
      </c>
      <c r="D8" s="192">
        <v>24000</v>
      </c>
      <c r="E8" s="192">
        <f>D8</f>
        <v>24000</v>
      </c>
      <c r="F8" s="193">
        <f>D8-B8</f>
        <v>-4000</v>
      </c>
      <c r="G8" s="193">
        <f>F8</f>
        <v>-4000</v>
      </c>
      <c r="H8" s="194">
        <f>IF(B8=0,0,F8/B8*100)</f>
        <v>-14.285714285714285</v>
      </c>
      <c r="I8" s="162"/>
    </row>
    <row r="9" spans="1:9" s="191" customFormat="1" ht="21" customHeight="1">
      <c r="A9" s="162" t="s">
        <v>12</v>
      </c>
      <c r="B9" s="192">
        <v>5800</v>
      </c>
      <c r="C9" s="192">
        <f t="shared" ref="C9:C22" si="2">B9</f>
        <v>5800</v>
      </c>
      <c r="D9" s="192">
        <v>8700</v>
      </c>
      <c r="E9" s="192">
        <f t="shared" ref="E9:E22" si="3">D9</f>
        <v>8700</v>
      </c>
      <c r="F9" s="193">
        <f t="shared" ref="F9:F22" si="4">D9-B9</f>
        <v>2900</v>
      </c>
      <c r="G9" s="193">
        <f t="shared" ref="G9:G22" si="5">F9</f>
        <v>2900</v>
      </c>
      <c r="H9" s="194">
        <f t="shared" ref="H9:H29" si="6">IF(B9=0,0,F9/B9*100)</f>
        <v>50</v>
      </c>
      <c r="I9" s="162"/>
    </row>
    <row r="10" spans="1:9" s="191" customFormat="1" ht="21" customHeight="1">
      <c r="A10" s="162" t="s">
        <v>13</v>
      </c>
      <c r="B10" s="192">
        <v>1600</v>
      </c>
      <c r="C10" s="192">
        <f t="shared" si="2"/>
        <v>1600</v>
      </c>
      <c r="D10" s="192">
        <v>1200</v>
      </c>
      <c r="E10" s="192">
        <f t="shared" si="3"/>
        <v>1200</v>
      </c>
      <c r="F10" s="193">
        <f t="shared" si="4"/>
        <v>-400</v>
      </c>
      <c r="G10" s="193">
        <f t="shared" si="5"/>
        <v>-400</v>
      </c>
      <c r="H10" s="194">
        <f t="shared" si="6"/>
        <v>-25</v>
      </c>
      <c r="I10" s="162"/>
    </row>
    <row r="11" spans="1:9" s="191" customFormat="1" ht="21" customHeight="1">
      <c r="A11" s="162" t="s">
        <v>14</v>
      </c>
      <c r="B11" s="192">
        <v>3200</v>
      </c>
      <c r="C11" s="192">
        <f t="shared" si="2"/>
        <v>3200</v>
      </c>
      <c r="D11" s="192">
        <v>2700</v>
      </c>
      <c r="E11" s="192">
        <f t="shared" si="3"/>
        <v>2700</v>
      </c>
      <c r="F11" s="193">
        <f t="shared" si="4"/>
        <v>-500</v>
      </c>
      <c r="G11" s="193">
        <f t="shared" si="5"/>
        <v>-500</v>
      </c>
      <c r="H11" s="194">
        <f t="shared" si="6"/>
        <v>-15.625</v>
      </c>
      <c r="I11" s="162"/>
    </row>
    <row r="12" spans="1:9" s="191" customFormat="1" ht="21" customHeight="1">
      <c r="A12" s="162" t="s">
        <v>15</v>
      </c>
      <c r="B12" s="192">
        <v>2200</v>
      </c>
      <c r="C12" s="192">
        <f t="shared" si="2"/>
        <v>2200</v>
      </c>
      <c r="D12" s="192">
        <v>1850</v>
      </c>
      <c r="E12" s="192">
        <f t="shared" si="3"/>
        <v>1850</v>
      </c>
      <c r="F12" s="193">
        <f t="shared" si="4"/>
        <v>-350</v>
      </c>
      <c r="G12" s="193">
        <f t="shared" si="5"/>
        <v>-350</v>
      </c>
      <c r="H12" s="194">
        <f t="shared" si="6"/>
        <v>-15.909090909090908</v>
      </c>
      <c r="I12" s="162"/>
    </row>
    <row r="13" spans="1:9" s="191" customFormat="1" ht="21" customHeight="1">
      <c r="A13" s="162" t="s">
        <v>16</v>
      </c>
      <c r="B13" s="192">
        <v>1600</v>
      </c>
      <c r="C13" s="192">
        <f t="shared" si="2"/>
        <v>1600</v>
      </c>
      <c r="D13" s="192">
        <v>2850</v>
      </c>
      <c r="E13" s="192">
        <f t="shared" si="3"/>
        <v>2850</v>
      </c>
      <c r="F13" s="193">
        <f t="shared" si="4"/>
        <v>1250</v>
      </c>
      <c r="G13" s="193">
        <f t="shared" si="5"/>
        <v>1250</v>
      </c>
      <c r="H13" s="194">
        <f t="shared" si="6"/>
        <v>78.125</v>
      </c>
      <c r="I13" s="162"/>
    </row>
    <row r="14" spans="1:9" s="191" customFormat="1" ht="21" customHeight="1">
      <c r="A14" s="162" t="s">
        <v>17</v>
      </c>
      <c r="B14" s="192">
        <v>640</v>
      </c>
      <c r="C14" s="192">
        <f t="shared" si="2"/>
        <v>640</v>
      </c>
      <c r="D14" s="192">
        <v>700</v>
      </c>
      <c r="E14" s="192">
        <f t="shared" si="3"/>
        <v>700</v>
      </c>
      <c r="F14" s="193">
        <f t="shared" si="4"/>
        <v>60</v>
      </c>
      <c r="G14" s="193">
        <f t="shared" si="5"/>
        <v>60</v>
      </c>
      <c r="H14" s="194">
        <f t="shared" si="6"/>
        <v>9.375</v>
      </c>
      <c r="I14" s="162"/>
    </row>
    <row r="15" spans="1:9" s="191" customFormat="1" ht="21" customHeight="1">
      <c r="A15" s="162" t="s">
        <v>18</v>
      </c>
      <c r="B15" s="192">
        <v>850</v>
      </c>
      <c r="C15" s="192">
        <f t="shared" si="2"/>
        <v>850</v>
      </c>
      <c r="D15" s="192">
        <v>660</v>
      </c>
      <c r="E15" s="192">
        <f t="shared" si="3"/>
        <v>660</v>
      </c>
      <c r="F15" s="193">
        <f t="shared" si="4"/>
        <v>-190</v>
      </c>
      <c r="G15" s="193">
        <f t="shared" si="5"/>
        <v>-190</v>
      </c>
      <c r="H15" s="194">
        <f t="shared" si="6"/>
        <v>-22.352941176470591</v>
      </c>
      <c r="I15" s="162"/>
    </row>
    <row r="16" spans="1:9" s="191" customFormat="1" ht="21" customHeight="1">
      <c r="A16" s="162" t="s">
        <v>19</v>
      </c>
      <c r="B16" s="192">
        <v>3350</v>
      </c>
      <c r="C16" s="192">
        <f t="shared" si="2"/>
        <v>3350</v>
      </c>
      <c r="D16" s="192">
        <v>4700</v>
      </c>
      <c r="E16" s="192">
        <f t="shared" si="3"/>
        <v>4700</v>
      </c>
      <c r="F16" s="193">
        <f t="shared" si="4"/>
        <v>1350</v>
      </c>
      <c r="G16" s="193">
        <f t="shared" si="5"/>
        <v>1350</v>
      </c>
      <c r="H16" s="194">
        <f t="shared" si="6"/>
        <v>40.298507462686565</v>
      </c>
      <c r="I16" s="162"/>
    </row>
    <row r="17" spans="1:9" s="191" customFormat="1" ht="21" customHeight="1">
      <c r="A17" s="162" t="s">
        <v>20</v>
      </c>
      <c r="B17" s="192">
        <v>910</v>
      </c>
      <c r="C17" s="192">
        <f t="shared" si="2"/>
        <v>910</v>
      </c>
      <c r="D17" s="192">
        <v>850</v>
      </c>
      <c r="E17" s="192">
        <f t="shared" si="3"/>
        <v>850</v>
      </c>
      <c r="F17" s="193">
        <f t="shared" si="4"/>
        <v>-60</v>
      </c>
      <c r="G17" s="193">
        <f t="shared" si="5"/>
        <v>-60</v>
      </c>
      <c r="H17" s="194">
        <f t="shared" si="6"/>
        <v>-6.593406593406594</v>
      </c>
      <c r="I17" s="162"/>
    </row>
    <row r="18" spans="1:9" s="191" customFormat="1" ht="21" customHeight="1">
      <c r="A18" s="162" t="s">
        <v>21</v>
      </c>
      <c r="B18" s="192">
        <v>1200</v>
      </c>
      <c r="C18" s="192">
        <f t="shared" si="2"/>
        <v>1200</v>
      </c>
      <c r="D18" s="192">
        <v>260</v>
      </c>
      <c r="E18" s="192">
        <f t="shared" si="3"/>
        <v>260</v>
      </c>
      <c r="F18" s="193">
        <f t="shared" si="4"/>
        <v>-940</v>
      </c>
      <c r="G18" s="193">
        <f t="shared" si="5"/>
        <v>-940</v>
      </c>
      <c r="H18" s="194">
        <f t="shared" si="6"/>
        <v>-78.333333333333329</v>
      </c>
      <c r="I18" s="162"/>
    </row>
    <row r="19" spans="1:9" s="191" customFormat="1" ht="21" customHeight="1">
      <c r="A19" s="162" t="s">
        <v>22</v>
      </c>
      <c r="B19" s="192">
        <v>3260</v>
      </c>
      <c r="C19" s="192">
        <f t="shared" si="2"/>
        <v>3260</v>
      </c>
      <c r="D19" s="192">
        <v>2913</v>
      </c>
      <c r="E19" s="192">
        <f t="shared" si="3"/>
        <v>2913</v>
      </c>
      <c r="F19" s="193">
        <f t="shared" si="4"/>
        <v>-347</v>
      </c>
      <c r="G19" s="193">
        <f t="shared" si="5"/>
        <v>-347</v>
      </c>
      <c r="H19" s="194">
        <f t="shared" si="6"/>
        <v>-10.644171779141104</v>
      </c>
      <c r="I19" s="162"/>
    </row>
    <row r="20" spans="1:9" s="191" customFormat="1" ht="27" customHeight="1">
      <c r="A20" s="162" t="s">
        <v>23</v>
      </c>
      <c r="B20" s="192">
        <v>1040</v>
      </c>
      <c r="C20" s="192"/>
      <c r="D20" s="192">
        <v>931</v>
      </c>
      <c r="E20" s="192">
        <f>D20-894</f>
        <v>37</v>
      </c>
      <c r="F20" s="193">
        <f t="shared" si="4"/>
        <v>-109</v>
      </c>
      <c r="G20" s="193">
        <v>37</v>
      </c>
      <c r="H20" s="194">
        <f t="shared" si="6"/>
        <v>-10.480769230769232</v>
      </c>
      <c r="I20" s="162" t="s">
        <v>177</v>
      </c>
    </row>
    <row r="21" spans="1:9" s="191" customFormat="1" ht="21" customHeight="1">
      <c r="A21" s="195" t="s">
        <v>24</v>
      </c>
      <c r="B21" s="192">
        <v>400</v>
      </c>
      <c r="C21" s="192">
        <f t="shared" si="2"/>
        <v>400</v>
      </c>
      <c r="D21" s="192">
        <v>410</v>
      </c>
      <c r="E21" s="192">
        <f t="shared" si="3"/>
        <v>410</v>
      </c>
      <c r="F21" s="193">
        <f t="shared" si="4"/>
        <v>10</v>
      </c>
      <c r="G21" s="193">
        <f t="shared" si="5"/>
        <v>10</v>
      </c>
      <c r="H21" s="194">
        <f t="shared" si="6"/>
        <v>2.5</v>
      </c>
      <c r="I21" s="162"/>
    </row>
    <row r="22" spans="1:9" s="191" customFormat="1" ht="21" customHeight="1">
      <c r="A22" s="195" t="s">
        <v>25</v>
      </c>
      <c r="B22" s="192"/>
      <c r="C22" s="192">
        <f t="shared" si="2"/>
        <v>0</v>
      </c>
      <c r="D22" s="192">
        <v>350</v>
      </c>
      <c r="E22" s="192">
        <f t="shared" si="3"/>
        <v>350</v>
      </c>
      <c r="F22" s="193">
        <f t="shared" si="4"/>
        <v>350</v>
      </c>
      <c r="G22" s="193">
        <f t="shared" si="5"/>
        <v>350</v>
      </c>
      <c r="H22" s="194">
        <f t="shared" si="6"/>
        <v>0</v>
      </c>
      <c r="I22" s="162"/>
    </row>
    <row r="23" spans="1:9" s="199" customFormat="1" ht="21" customHeight="1">
      <c r="A23" s="196" t="s">
        <v>26</v>
      </c>
      <c r="B23" s="197">
        <f>SUM(B24,B25:B29)</f>
        <v>19541</v>
      </c>
      <c r="C23" s="197">
        <f t="shared" ref="C23:G23" si="7">SUM(C24,C25:C29)</f>
        <v>19541</v>
      </c>
      <c r="D23" s="197">
        <f t="shared" si="7"/>
        <v>21238</v>
      </c>
      <c r="E23" s="197">
        <f t="shared" si="7"/>
        <v>21238</v>
      </c>
      <c r="F23" s="197">
        <f t="shared" si="7"/>
        <v>1697</v>
      </c>
      <c r="G23" s="197">
        <f t="shared" si="7"/>
        <v>1697</v>
      </c>
      <c r="H23" s="189">
        <f t="shared" si="6"/>
        <v>8.6843047950463124</v>
      </c>
      <c r="I23" s="198"/>
    </row>
    <row r="24" spans="1:9" s="191" customFormat="1" ht="20.25" customHeight="1">
      <c r="A24" s="162" t="s">
        <v>27</v>
      </c>
      <c r="B24" s="192">
        <v>5500</v>
      </c>
      <c r="C24" s="192">
        <f>B24</f>
        <v>5500</v>
      </c>
      <c r="D24" s="192">
        <v>3850</v>
      </c>
      <c r="E24" s="192">
        <f>D24</f>
        <v>3850</v>
      </c>
      <c r="F24" s="193">
        <f>D24-B24</f>
        <v>-1650</v>
      </c>
      <c r="G24" s="193">
        <f>F24</f>
        <v>-1650</v>
      </c>
      <c r="H24" s="194">
        <f t="shared" si="6"/>
        <v>-30</v>
      </c>
      <c r="I24" s="162"/>
    </row>
    <row r="25" spans="1:9" s="191" customFormat="1" ht="20.25" customHeight="1">
      <c r="A25" s="162" t="s">
        <v>28</v>
      </c>
      <c r="B25" s="192">
        <v>2300</v>
      </c>
      <c r="C25" s="192">
        <f t="shared" ref="C25:C29" si="8">B25</f>
        <v>2300</v>
      </c>
      <c r="D25" s="192">
        <v>2600</v>
      </c>
      <c r="E25" s="192">
        <f t="shared" ref="E25:E29" si="9">D25</f>
        <v>2600</v>
      </c>
      <c r="F25" s="193">
        <f t="shared" ref="F25:F29" si="10">D25-B25</f>
        <v>300</v>
      </c>
      <c r="G25" s="193">
        <f t="shared" ref="G25:G29" si="11">F25</f>
        <v>300</v>
      </c>
      <c r="H25" s="194">
        <f t="shared" si="6"/>
        <v>13.043478260869565</v>
      </c>
      <c r="I25" s="162"/>
    </row>
    <row r="26" spans="1:9" s="191" customFormat="1" ht="21" customHeight="1">
      <c r="A26" s="162" t="s">
        <v>29</v>
      </c>
      <c r="B26" s="192">
        <v>7841</v>
      </c>
      <c r="C26" s="192">
        <f t="shared" si="8"/>
        <v>7841</v>
      </c>
      <c r="D26" s="192">
        <v>8917</v>
      </c>
      <c r="E26" s="192">
        <f t="shared" si="9"/>
        <v>8917</v>
      </c>
      <c r="F26" s="193">
        <f t="shared" si="10"/>
        <v>1076</v>
      </c>
      <c r="G26" s="193">
        <f t="shared" si="11"/>
        <v>1076</v>
      </c>
      <c r="H26" s="194">
        <f t="shared" si="6"/>
        <v>13.722739446499171</v>
      </c>
      <c r="I26" s="162"/>
    </row>
    <row r="27" spans="1:9" s="191" customFormat="1" ht="21" customHeight="1">
      <c r="A27" s="162" t="s">
        <v>30</v>
      </c>
      <c r="B27" s="192">
        <v>3100</v>
      </c>
      <c r="C27" s="192">
        <f t="shared" si="8"/>
        <v>3100</v>
      </c>
      <c r="D27" s="192">
        <v>4500</v>
      </c>
      <c r="E27" s="192">
        <f t="shared" si="9"/>
        <v>4500</v>
      </c>
      <c r="F27" s="193">
        <f t="shared" si="10"/>
        <v>1400</v>
      </c>
      <c r="G27" s="193">
        <f t="shared" si="11"/>
        <v>1400</v>
      </c>
      <c r="H27" s="194">
        <f t="shared" si="6"/>
        <v>45.161290322580641</v>
      </c>
      <c r="I27" s="162"/>
    </row>
    <row r="28" spans="1:9" s="191" customFormat="1" ht="21" customHeight="1">
      <c r="A28" s="162" t="s">
        <v>31</v>
      </c>
      <c r="B28" s="192">
        <v>800</v>
      </c>
      <c r="C28" s="192">
        <f t="shared" si="8"/>
        <v>800</v>
      </c>
      <c r="D28" s="192">
        <v>1098</v>
      </c>
      <c r="E28" s="192">
        <f t="shared" si="9"/>
        <v>1098</v>
      </c>
      <c r="F28" s="193">
        <f t="shared" si="10"/>
        <v>298</v>
      </c>
      <c r="G28" s="193">
        <f t="shared" si="11"/>
        <v>298</v>
      </c>
      <c r="H28" s="194">
        <f t="shared" si="6"/>
        <v>37.25</v>
      </c>
      <c r="I28" s="162"/>
    </row>
    <row r="29" spans="1:9" s="191" customFormat="1" ht="21" customHeight="1">
      <c r="A29" s="195" t="s">
        <v>32</v>
      </c>
      <c r="B29" s="192"/>
      <c r="C29" s="192">
        <f t="shared" si="8"/>
        <v>0</v>
      </c>
      <c r="D29" s="192">
        <v>273</v>
      </c>
      <c r="E29" s="192">
        <f t="shared" si="9"/>
        <v>273</v>
      </c>
      <c r="F29" s="193">
        <f t="shared" si="10"/>
        <v>273</v>
      </c>
      <c r="G29" s="193">
        <f t="shared" si="11"/>
        <v>273</v>
      </c>
      <c r="H29" s="194">
        <f t="shared" si="6"/>
        <v>0</v>
      </c>
      <c r="I29" s="162"/>
    </row>
    <row r="30" spans="1:9" s="191" customFormat="1" ht="21" customHeight="1">
      <c r="A30" s="214" t="s">
        <v>33</v>
      </c>
      <c r="B30" s="214"/>
      <c r="C30" s="214"/>
      <c r="D30" s="214"/>
      <c r="E30" s="214"/>
      <c r="F30" s="214"/>
      <c r="G30" s="214"/>
      <c r="H30" s="214"/>
      <c r="I30" s="214"/>
    </row>
    <row r="31" spans="1:9" s="191" customFormat="1" ht="21" customHeight="1">
      <c r="A31" s="200"/>
      <c r="B31" s="201"/>
      <c r="C31" s="201"/>
      <c r="D31" s="201"/>
      <c r="E31" s="201"/>
      <c r="F31" s="202"/>
      <c r="G31" s="202"/>
      <c r="H31" s="203"/>
      <c r="I31" s="204"/>
    </row>
  </sheetData>
  <mergeCells count="9">
    <mergeCell ref="F4:G4"/>
    <mergeCell ref="B4:C4"/>
    <mergeCell ref="A2:I2"/>
    <mergeCell ref="F3:I3"/>
    <mergeCell ref="A30:I30"/>
    <mergeCell ref="D4:E4"/>
    <mergeCell ref="A4:A5"/>
    <mergeCell ref="H4:H5"/>
    <mergeCell ref="I4:I5"/>
  </mergeCells>
  <phoneticPr fontId="46" type="noConversion"/>
  <printOptions horizontalCentered="1"/>
  <pageMargins left="0.55118110236220497" right="0.15748031496063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11"/>
  <sheetViews>
    <sheetView workbookViewId="0">
      <selection activeCell="E7" sqref="E7"/>
    </sheetView>
  </sheetViews>
  <sheetFormatPr defaultRowHeight="13.5"/>
  <cols>
    <col min="1" max="1" width="23.875" customWidth="1"/>
    <col min="3" max="3" width="10.375" customWidth="1"/>
    <col min="6" max="6" width="11.875" customWidth="1"/>
  </cols>
  <sheetData>
    <row r="1" spans="1:6">
      <c r="A1" s="171" t="s">
        <v>40</v>
      </c>
    </row>
    <row r="2" spans="1:6" s="159" customFormat="1" ht="42" customHeight="1">
      <c r="A2" s="215" t="s">
        <v>34</v>
      </c>
      <c r="B2" s="215"/>
      <c r="C2" s="215"/>
      <c r="D2" s="215"/>
      <c r="E2" s="215"/>
      <c r="F2" s="215"/>
    </row>
    <row r="3" spans="1:6" s="159" customFormat="1" ht="13.5" customHeight="1">
      <c r="A3" s="161"/>
      <c r="B3" s="161"/>
      <c r="C3" s="161"/>
      <c r="D3" s="161"/>
      <c r="E3" s="216" t="s">
        <v>2</v>
      </c>
      <c r="F3" s="216"/>
    </row>
    <row r="4" spans="1:6" s="159" customFormat="1" ht="21" customHeight="1">
      <c r="A4" s="208" t="s">
        <v>3</v>
      </c>
      <c r="B4" s="208" t="s">
        <v>4</v>
      </c>
      <c r="C4" s="208" t="s">
        <v>156</v>
      </c>
      <c r="D4" s="208" t="s">
        <v>6</v>
      </c>
      <c r="E4" s="208" t="s">
        <v>7</v>
      </c>
      <c r="F4" s="218" t="s">
        <v>8</v>
      </c>
    </row>
    <row r="5" spans="1:6" s="159" customFormat="1" ht="21" customHeight="1">
      <c r="A5" s="208"/>
      <c r="B5" s="208"/>
      <c r="C5" s="208"/>
      <c r="D5" s="208"/>
      <c r="E5" s="208"/>
      <c r="F5" s="218"/>
    </row>
    <row r="6" spans="1:6" s="105" customFormat="1" ht="47.25" customHeight="1">
      <c r="A6" s="163" t="s">
        <v>35</v>
      </c>
      <c r="B6" s="164">
        <f>SUM(B7:B9)</f>
        <v>90106</v>
      </c>
      <c r="C6" s="164">
        <f>SUM(C7:C9)</f>
        <v>79217</v>
      </c>
      <c r="D6" s="164">
        <f>SUM(D7:D9)</f>
        <v>-10889</v>
      </c>
      <c r="E6" s="175">
        <f>D6/B6*100</f>
        <v>-12.084655849776929</v>
      </c>
      <c r="F6" s="143"/>
    </row>
    <row r="7" spans="1:6" s="105" customFormat="1" ht="47.25" customHeight="1">
      <c r="A7" s="165" t="s">
        <v>36</v>
      </c>
      <c r="B7" s="153">
        <v>85000</v>
      </c>
      <c r="C7" s="166">
        <v>77983</v>
      </c>
      <c r="D7" s="167">
        <f>C7-B7</f>
        <v>-7017</v>
      </c>
      <c r="E7" s="176">
        <f>D7/B7*100</f>
        <v>-8.2552941176470593</v>
      </c>
      <c r="F7" s="148"/>
    </row>
    <row r="8" spans="1:6" s="105" customFormat="1" ht="47.25" customHeight="1">
      <c r="A8" s="165" t="s">
        <v>37</v>
      </c>
      <c r="B8" s="168">
        <v>106</v>
      </c>
      <c r="C8" s="166">
        <v>234</v>
      </c>
      <c r="D8" s="167">
        <f>C8-B8</f>
        <v>128</v>
      </c>
      <c r="E8" s="176">
        <f t="shared" ref="E8:E9" si="0">D8/B8*100</f>
        <v>120.75471698113208</v>
      </c>
      <c r="F8" s="148"/>
    </row>
    <row r="9" spans="1:6" s="105" customFormat="1" ht="47.25" customHeight="1">
      <c r="A9" s="165" t="s">
        <v>38</v>
      </c>
      <c r="B9" s="169">
        <v>5000</v>
      </c>
      <c r="C9" s="166">
        <f>582+125+293</f>
        <v>1000</v>
      </c>
      <c r="D9" s="167">
        <f>C9-B9</f>
        <v>-4000</v>
      </c>
      <c r="E9" s="176">
        <f t="shared" si="0"/>
        <v>-80</v>
      </c>
      <c r="F9" s="148"/>
    </row>
    <row r="10" spans="1:6" s="133" customFormat="1" ht="47.25" customHeight="1">
      <c r="A10" s="163" t="s">
        <v>39</v>
      </c>
      <c r="B10" s="170">
        <v>6032</v>
      </c>
      <c r="C10" s="106">
        <v>6299</v>
      </c>
      <c r="D10" s="107">
        <f>C10-B10</f>
        <v>267</v>
      </c>
      <c r="E10" s="175">
        <f>D10/B10*100</f>
        <v>4.4263925729442972</v>
      </c>
      <c r="F10" s="143"/>
    </row>
    <row r="11" spans="1:6" s="160" customFormat="1" ht="21.75" customHeight="1">
      <c r="A11" s="217" t="s">
        <v>33</v>
      </c>
      <c r="B11" s="217"/>
      <c r="C11" s="217"/>
      <c r="D11" s="217"/>
      <c r="E11" s="217"/>
      <c r="F11" s="217"/>
    </row>
  </sheetData>
  <mergeCells count="9">
    <mergeCell ref="A2:F2"/>
    <mergeCell ref="E3:F3"/>
    <mergeCell ref="A11:F11"/>
    <mergeCell ref="A4:A5"/>
    <mergeCell ref="B4:B5"/>
    <mergeCell ref="C4:C5"/>
    <mergeCell ref="D4:D5"/>
    <mergeCell ref="E4:E5"/>
    <mergeCell ref="F4:F5"/>
  </mergeCells>
  <phoneticPr fontId="4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32"/>
  <sheetViews>
    <sheetView showZeros="0" workbookViewId="0">
      <pane xSplit="1" ySplit="6" topLeftCell="B7" activePane="bottomRight" state="frozen"/>
      <selection pane="topRight"/>
      <selection pane="bottomLeft"/>
      <selection pane="bottomRight" activeCell="G7" sqref="G7"/>
    </sheetView>
  </sheetViews>
  <sheetFormatPr defaultColWidth="9" defaultRowHeight="12"/>
  <cols>
    <col min="1" max="1" width="22.875" style="134" customWidth="1"/>
    <col min="2" max="2" width="8.625" style="132" customWidth="1"/>
    <col min="3" max="3" width="7.125" style="132" customWidth="1"/>
    <col min="4" max="4" width="7.625" style="132" customWidth="1"/>
    <col min="5" max="5" width="8.875" style="135" customWidth="1"/>
    <col min="6" max="6" width="9.5" style="135" customWidth="1"/>
    <col min="7" max="7" width="9.625" style="135" customWidth="1"/>
    <col min="8" max="8" width="13.75" style="105" customWidth="1"/>
    <col min="9" max="121" width="9" style="105"/>
    <col min="122" max="122" width="11.875" style="105" customWidth="1"/>
    <col min="123" max="123" width="28.625" style="105" customWidth="1"/>
    <col min="124" max="124" width="4.5" style="105" customWidth="1"/>
    <col min="125" max="125" width="7" style="105" customWidth="1"/>
    <col min="126" max="126" width="11.875" style="105" customWidth="1"/>
    <col min="127" max="127" width="20.125" style="105" customWidth="1"/>
    <col min="128" max="128" width="14.75" style="105" customWidth="1"/>
    <col min="129" max="129" width="12.875" style="105" customWidth="1"/>
    <col min="130" max="130" width="15.75" style="105" customWidth="1"/>
    <col min="131" max="131" width="44.25" style="105" customWidth="1"/>
    <col min="132" max="132" width="16.5" style="105" customWidth="1"/>
    <col min="133" max="133" width="21.5" style="105" customWidth="1"/>
    <col min="134" max="134" width="23.25" style="105" customWidth="1"/>
    <col min="135" max="135" width="15.875" style="105" customWidth="1"/>
    <col min="136" max="136" width="21.5" style="105" customWidth="1"/>
    <col min="137" max="137" width="19.375" style="105" customWidth="1"/>
    <col min="138" max="138" width="20.75" style="105" customWidth="1"/>
    <col min="139" max="139" width="12.5" style="105" customWidth="1"/>
    <col min="140" max="140" width="22.625" style="105" customWidth="1"/>
    <col min="141" max="141" width="19.75" style="105" customWidth="1"/>
    <col min="142" max="142" width="12.75" style="105" customWidth="1"/>
    <col min="143" max="143" width="12.5" style="105" customWidth="1"/>
    <col min="144" max="144" width="17.125" style="105" customWidth="1"/>
    <col min="145" max="145" width="20.375" style="105" customWidth="1"/>
    <col min="146" max="146" width="18.25" style="105" customWidth="1"/>
    <col min="147" max="147" width="17.375" style="105" customWidth="1"/>
    <col min="148" max="148" width="19.75" style="105" customWidth="1"/>
    <col min="149" max="149" width="19.5" style="105" customWidth="1"/>
    <col min="150" max="150" width="7.75" style="105" customWidth="1"/>
    <col min="151" max="151" width="13" style="105" customWidth="1"/>
    <col min="152" max="152" width="31.25" style="105" customWidth="1"/>
    <col min="153" max="153" width="12.75" style="105" customWidth="1"/>
    <col min="154" max="154" width="14.625" style="105" customWidth="1"/>
    <col min="155" max="155" width="34.75" style="105" customWidth="1"/>
    <col min="156" max="156" width="10.375" style="105" customWidth="1"/>
    <col min="157" max="157" width="27.625" style="105" customWidth="1"/>
    <col min="158" max="158" width="13.375" style="105" customWidth="1"/>
    <col min="159" max="159" width="23.75" style="105" customWidth="1"/>
    <col min="160" max="160" width="18.875" style="105" customWidth="1"/>
    <col min="161" max="161" width="19.125" style="105" customWidth="1"/>
    <col min="162" max="162" width="18.25" style="105" customWidth="1"/>
    <col min="163" max="163" width="15" style="105" customWidth="1"/>
    <col min="164" max="377" width="9" style="105"/>
    <col min="378" max="378" width="11.875" style="105" customWidth="1"/>
    <col min="379" max="379" width="28.625" style="105" customWidth="1"/>
    <col min="380" max="380" width="4.5" style="105" customWidth="1"/>
    <col min="381" max="381" width="7" style="105" customWidth="1"/>
    <col min="382" max="382" width="11.875" style="105" customWidth="1"/>
    <col min="383" max="383" width="20.125" style="105" customWidth="1"/>
    <col min="384" max="384" width="14.75" style="105" customWidth="1"/>
    <col min="385" max="385" width="12.875" style="105" customWidth="1"/>
    <col min="386" max="386" width="15.75" style="105" customWidth="1"/>
    <col min="387" max="387" width="44.25" style="105" customWidth="1"/>
    <col min="388" max="388" width="16.5" style="105" customWidth="1"/>
    <col min="389" max="389" width="21.5" style="105" customWidth="1"/>
    <col min="390" max="390" width="23.25" style="105" customWidth="1"/>
    <col min="391" max="391" width="15.875" style="105" customWidth="1"/>
    <col min="392" max="392" width="21.5" style="105" customWidth="1"/>
    <col min="393" max="393" width="19.375" style="105" customWidth="1"/>
    <col min="394" max="394" width="20.75" style="105" customWidth="1"/>
    <col min="395" max="395" width="12.5" style="105" customWidth="1"/>
    <col min="396" max="396" width="22.625" style="105" customWidth="1"/>
    <col min="397" max="397" width="19.75" style="105" customWidth="1"/>
    <col min="398" max="398" width="12.75" style="105" customWidth="1"/>
    <col min="399" max="399" width="12.5" style="105" customWidth="1"/>
    <col min="400" max="400" width="17.125" style="105" customWidth="1"/>
    <col min="401" max="401" width="20.375" style="105" customWidth="1"/>
    <col min="402" max="402" width="18.25" style="105" customWidth="1"/>
    <col min="403" max="403" width="17.375" style="105" customWidth="1"/>
    <col min="404" max="404" width="19.75" style="105" customWidth="1"/>
    <col min="405" max="405" width="19.5" style="105" customWidth="1"/>
    <col min="406" max="406" width="7.75" style="105" customWidth="1"/>
    <col min="407" max="407" width="13" style="105" customWidth="1"/>
    <col min="408" max="408" width="31.25" style="105" customWidth="1"/>
    <col min="409" max="409" width="12.75" style="105" customWidth="1"/>
    <col min="410" max="410" width="14.625" style="105" customWidth="1"/>
    <col min="411" max="411" width="34.75" style="105" customWidth="1"/>
    <col min="412" max="412" width="10.375" style="105" customWidth="1"/>
    <col min="413" max="413" width="27.625" style="105" customWidth="1"/>
    <col min="414" max="414" width="13.375" style="105" customWidth="1"/>
    <col min="415" max="415" width="23.75" style="105" customWidth="1"/>
    <col min="416" max="416" width="18.875" style="105" customWidth="1"/>
    <col min="417" max="417" width="19.125" style="105" customWidth="1"/>
    <col min="418" max="418" width="18.25" style="105" customWidth="1"/>
    <col min="419" max="419" width="15" style="105" customWidth="1"/>
    <col min="420" max="633" width="9" style="105"/>
    <col min="634" max="634" width="11.875" style="105" customWidth="1"/>
    <col min="635" max="635" width="28.625" style="105" customWidth="1"/>
    <col min="636" max="636" width="4.5" style="105" customWidth="1"/>
    <col min="637" max="637" width="7" style="105" customWidth="1"/>
    <col min="638" max="638" width="11.875" style="105" customWidth="1"/>
    <col min="639" max="639" width="20.125" style="105" customWidth="1"/>
    <col min="640" max="640" width="14.75" style="105" customWidth="1"/>
    <col min="641" max="641" width="12.875" style="105" customWidth="1"/>
    <col min="642" max="642" width="15.75" style="105" customWidth="1"/>
    <col min="643" max="643" width="44.25" style="105" customWidth="1"/>
    <col min="644" max="644" width="16.5" style="105" customWidth="1"/>
    <col min="645" max="645" width="21.5" style="105" customWidth="1"/>
    <col min="646" max="646" width="23.25" style="105" customWidth="1"/>
    <col min="647" max="647" width="15.875" style="105" customWidth="1"/>
    <col min="648" max="648" width="21.5" style="105" customWidth="1"/>
    <col min="649" max="649" width="19.375" style="105" customWidth="1"/>
    <col min="650" max="650" width="20.75" style="105" customWidth="1"/>
    <col min="651" max="651" width="12.5" style="105" customWidth="1"/>
    <col min="652" max="652" width="22.625" style="105" customWidth="1"/>
    <col min="653" max="653" width="19.75" style="105" customWidth="1"/>
    <col min="654" max="654" width="12.75" style="105" customWidth="1"/>
    <col min="655" max="655" width="12.5" style="105" customWidth="1"/>
    <col min="656" max="656" width="17.125" style="105" customWidth="1"/>
    <col min="657" max="657" width="20.375" style="105" customWidth="1"/>
    <col min="658" max="658" width="18.25" style="105" customWidth="1"/>
    <col min="659" max="659" width="17.375" style="105" customWidth="1"/>
    <col min="660" max="660" width="19.75" style="105" customWidth="1"/>
    <col min="661" max="661" width="19.5" style="105" customWidth="1"/>
    <col min="662" max="662" width="7.75" style="105" customWidth="1"/>
    <col min="663" max="663" width="13" style="105" customWidth="1"/>
    <col min="664" max="664" width="31.25" style="105" customWidth="1"/>
    <col min="665" max="665" width="12.75" style="105" customWidth="1"/>
    <col min="666" max="666" width="14.625" style="105" customWidth="1"/>
    <col min="667" max="667" width="34.75" style="105" customWidth="1"/>
    <col min="668" max="668" width="10.375" style="105" customWidth="1"/>
    <col min="669" max="669" width="27.625" style="105" customWidth="1"/>
    <col min="670" max="670" width="13.375" style="105" customWidth="1"/>
    <col min="671" max="671" width="23.75" style="105" customWidth="1"/>
    <col min="672" max="672" width="18.875" style="105" customWidth="1"/>
    <col min="673" max="673" width="19.125" style="105" customWidth="1"/>
    <col min="674" max="674" width="18.25" style="105" customWidth="1"/>
    <col min="675" max="675" width="15" style="105" customWidth="1"/>
    <col min="676" max="889" width="9" style="105"/>
    <col min="890" max="890" width="11.875" style="105" customWidth="1"/>
    <col min="891" max="891" width="28.625" style="105" customWidth="1"/>
    <col min="892" max="892" width="4.5" style="105" customWidth="1"/>
    <col min="893" max="893" width="7" style="105" customWidth="1"/>
    <col min="894" max="894" width="11.875" style="105" customWidth="1"/>
    <col min="895" max="895" width="20.125" style="105" customWidth="1"/>
    <col min="896" max="896" width="14.75" style="105" customWidth="1"/>
    <col min="897" max="897" width="12.875" style="105" customWidth="1"/>
    <col min="898" max="898" width="15.75" style="105" customWidth="1"/>
    <col min="899" max="899" width="44.25" style="105" customWidth="1"/>
    <col min="900" max="900" width="16.5" style="105" customWidth="1"/>
    <col min="901" max="901" width="21.5" style="105" customWidth="1"/>
    <col min="902" max="902" width="23.25" style="105" customWidth="1"/>
    <col min="903" max="903" width="15.875" style="105" customWidth="1"/>
    <col min="904" max="904" width="21.5" style="105" customWidth="1"/>
    <col min="905" max="905" width="19.375" style="105" customWidth="1"/>
    <col min="906" max="906" width="20.75" style="105" customWidth="1"/>
    <col min="907" max="907" width="12.5" style="105" customWidth="1"/>
    <col min="908" max="908" width="22.625" style="105" customWidth="1"/>
    <col min="909" max="909" width="19.75" style="105" customWidth="1"/>
    <col min="910" max="910" width="12.75" style="105" customWidth="1"/>
    <col min="911" max="911" width="12.5" style="105" customWidth="1"/>
    <col min="912" max="912" width="17.125" style="105" customWidth="1"/>
    <col min="913" max="913" width="20.375" style="105" customWidth="1"/>
    <col min="914" max="914" width="18.25" style="105" customWidth="1"/>
    <col min="915" max="915" width="17.375" style="105" customWidth="1"/>
    <col min="916" max="916" width="19.75" style="105" customWidth="1"/>
    <col min="917" max="917" width="19.5" style="105" customWidth="1"/>
    <col min="918" max="918" width="7.75" style="105" customWidth="1"/>
    <col min="919" max="919" width="13" style="105" customWidth="1"/>
    <col min="920" max="920" width="31.25" style="105" customWidth="1"/>
    <col min="921" max="921" width="12.75" style="105" customWidth="1"/>
    <col min="922" max="922" width="14.625" style="105" customWidth="1"/>
    <col min="923" max="923" width="34.75" style="105" customWidth="1"/>
    <col min="924" max="924" width="10.375" style="105" customWidth="1"/>
    <col min="925" max="925" width="27.625" style="105" customWidth="1"/>
    <col min="926" max="926" width="13.375" style="105" customWidth="1"/>
    <col min="927" max="927" width="23.75" style="105" customWidth="1"/>
    <col min="928" max="928" width="18.875" style="105" customWidth="1"/>
    <col min="929" max="929" width="19.125" style="105" customWidth="1"/>
    <col min="930" max="930" width="18.25" style="105" customWidth="1"/>
    <col min="931" max="931" width="15" style="105" customWidth="1"/>
    <col min="932" max="1145" width="9" style="105"/>
    <col min="1146" max="1146" width="11.875" style="105" customWidth="1"/>
    <col min="1147" max="1147" width="28.625" style="105" customWidth="1"/>
    <col min="1148" max="1148" width="4.5" style="105" customWidth="1"/>
    <col min="1149" max="1149" width="7" style="105" customWidth="1"/>
    <col min="1150" max="1150" width="11.875" style="105" customWidth="1"/>
    <col min="1151" max="1151" width="20.125" style="105" customWidth="1"/>
    <col min="1152" max="1152" width="14.75" style="105" customWidth="1"/>
    <col min="1153" max="1153" width="12.875" style="105" customWidth="1"/>
    <col min="1154" max="1154" width="15.75" style="105" customWidth="1"/>
    <col min="1155" max="1155" width="44.25" style="105" customWidth="1"/>
    <col min="1156" max="1156" width="16.5" style="105" customWidth="1"/>
    <col min="1157" max="1157" width="21.5" style="105" customWidth="1"/>
    <col min="1158" max="1158" width="23.25" style="105" customWidth="1"/>
    <col min="1159" max="1159" width="15.875" style="105" customWidth="1"/>
    <col min="1160" max="1160" width="21.5" style="105" customWidth="1"/>
    <col min="1161" max="1161" width="19.375" style="105" customWidth="1"/>
    <col min="1162" max="1162" width="20.75" style="105" customWidth="1"/>
    <col min="1163" max="1163" width="12.5" style="105" customWidth="1"/>
    <col min="1164" max="1164" width="22.625" style="105" customWidth="1"/>
    <col min="1165" max="1165" width="19.75" style="105" customWidth="1"/>
    <col min="1166" max="1166" width="12.75" style="105" customWidth="1"/>
    <col min="1167" max="1167" width="12.5" style="105" customWidth="1"/>
    <col min="1168" max="1168" width="17.125" style="105" customWidth="1"/>
    <col min="1169" max="1169" width="20.375" style="105" customWidth="1"/>
    <col min="1170" max="1170" width="18.25" style="105" customWidth="1"/>
    <col min="1171" max="1171" width="17.375" style="105" customWidth="1"/>
    <col min="1172" max="1172" width="19.75" style="105" customWidth="1"/>
    <col min="1173" max="1173" width="19.5" style="105" customWidth="1"/>
    <col min="1174" max="1174" width="7.75" style="105" customWidth="1"/>
    <col min="1175" max="1175" width="13" style="105" customWidth="1"/>
    <col min="1176" max="1176" width="31.25" style="105" customWidth="1"/>
    <col min="1177" max="1177" width="12.75" style="105" customWidth="1"/>
    <col min="1178" max="1178" width="14.625" style="105" customWidth="1"/>
    <col min="1179" max="1179" width="34.75" style="105" customWidth="1"/>
    <col min="1180" max="1180" width="10.375" style="105" customWidth="1"/>
    <col min="1181" max="1181" width="27.625" style="105" customWidth="1"/>
    <col min="1182" max="1182" width="13.375" style="105" customWidth="1"/>
    <col min="1183" max="1183" width="23.75" style="105" customWidth="1"/>
    <col min="1184" max="1184" width="18.875" style="105" customWidth="1"/>
    <col min="1185" max="1185" width="19.125" style="105" customWidth="1"/>
    <col min="1186" max="1186" width="18.25" style="105" customWidth="1"/>
    <col min="1187" max="1187" width="15" style="105" customWidth="1"/>
    <col min="1188" max="1401" width="9" style="105"/>
    <col min="1402" max="1402" width="11.875" style="105" customWidth="1"/>
    <col min="1403" max="1403" width="28.625" style="105" customWidth="1"/>
    <col min="1404" max="1404" width="4.5" style="105" customWidth="1"/>
    <col min="1405" max="1405" width="7" style="105" customWidth="1"/>
    <col min="1406" max="1406" width="11.875" style="105" customWidth="1"/>
    <col min="1407" max="1407" width="20.125" style="105" customWidth="1"/>
    <col min="1408" max="1408" width="14.75" style="105" customWidth="1"/>
    <col min="1409" max="1409" width="12.875" style="105" customWidth="1"/>
    <col min="1410" max="1410" width="15.75" style="105" customWidth="1"/>
    <col min="1411" max="1411" width="44.25" style="105" customWidth="1"/>
    <col min="1412" max="1412" width="16.5" style="105" customWidth="1"/>
    <col min="1413" max="1413" width="21.5" style="105" customWidth="1"/>
    <col min="1414" max="1414" width="23.25" style="105" customWidth="1"/>
    <col min="1415" max="1415" width="15.875" style="105" customWidth="1"/>
    <col min="1416" max="1416" width="21.5" style="105" customWidth="1"/>
    <col min="1417" max="1417" width="19.375" style="105" customWidth="1"/>
    <col min="1418" max="1418" width="20.75" style="105" customWidth="1"/>
    <col min="1419" max="1419" width="12.5" style="105" customWidth="1"/>
    <col min="1420" max="1420" width="22.625" style="105" customWidth="1"/>
    <col min="1421" max="1421" width="19.75" style="105" customWidth="1"/>
    <col min="1422" max="1422" width="12.75" style="105" customWidth="1"/>
    <col min="1423" max="1423" width="12.5" style="105" customWidth="1"/>
    <col min="1424" max="1424" width="17.125" style="105" customWidth="1"/>
    <col min="1425" max="1425" width="20.375" style="105" customWidth="1"/>
    <col min="1426" max="1426" width="18.25" style="105" customWidth="1"/>
    <col min="1427" max="1427" width="17.375" style="105" customWidth="1"/>
    <col min="1428" max="1428" width="19.75" style="105" customWidth="1"/>
    <col min="1429" max="1429" width="19.5" style="105" customWidth="1"/>
    <col min="1430" max="1430" width="7.75" style="105" customWidth="1"/>
    <col min="1431" max="1431" width="13" style="105" customWidth="1"/>
    <col min="1432" max="1432" width="31.25" style="105" customWidth="1"/>
    <col min="1433" max="1433" width="12.75" style="105" customWidth="1"/>
    <col min="1434" max="1434" width="14.625" style="105" customWidth="1"/>
    <col min="1435" max="1435" width="34.75" style="105" customWidth="1"/>
    <col min="1436" max="1436" width="10.375" style="105" customWidth="1"/>
    <col min="1437" max="1437" width="27.625" style="105" customWidth="1"/>
    <col min="1438" max="1438" width="13.375" style="105" customWidth="1"/>
    <col min="1439" max="1439" width="23.75" style="105" customWidth="1"/>
    <col min="1440" max="1440" width="18.875" style="105" customWidth="1"/>
    <col min="1441" max="1441" width="19.125" style="105" customWidth="1"/>
    <col min="1442" max="1442" width="18.25" style="105" customWidth="1"/>
    <col min="1443" max="1443" width="15" style="105" customWidth="1"/>
    <col min="1444" max="1657" width="9" style="105"/>
    <col min="1658" max="1658" width="11.875" style="105" customWidth="1"/>
    <col min="1659" max="1659" width="28.625" style="105" customWidth="1"/>
    <col min="1660" max="1660" width="4.5" style="105" customWidth="1"/>
    <col min="1661" max="1661" width="7" style="105" customWidth="1"/>
    <col min="1662" max="1662" width="11.875" style="105" customWidth="1"/>
    <col min="1663" max="1663" width="20.125" style="105" customWidth="1"/>
    <col min="1664" max="1664" width="14.75" style="105" customWidth="1"/>
    <col min="1665" max="1665" width="12.875" style="105" customWidth="1"/>
    <col min="1666" max="1666" width="15.75" style="105" customWidth="1"/>
    <col min="1667" max="1667" width="44.25" style="105" customWidth="1"/>
    <col min="1668" max="1668" width="16.5" style="105" customWidth="1"/>
    <col min="1669" max="1669" width="21.5" style="105" customWidth="1"/>
    <col min="1670" max="1670" width="23.25" style="105" customWidth="1"/>
    <col min="1671" max="1671" width="15.875" style="105" customWidth="1"/>
    <col min="1672" max="1672" width="21.5" style="105" customWidth="1"/>
    <col min="1673" max="1673" width="19.375" style="105" customWidth="1"/>
    <col min="1674" max="1674" width="20.75" style="105" customWidth="1"/>
    <col min="1675" max="1675" width="12.5" style="105" customWidth="1"/>
    <col min="1676" max="1676" width="22.625" style="105" customWidth="1"/>
    <col min="1677" max="1677" width="19.75" style="105" customWidth="1"/>
    <col min="1678" max="1678" width="12.75" style="105" customWidth="1"/>
    <col min="1679" max="1679" width="12.5" style="105" customWidth="1"/>
    <col min="1680" max="1680" width="17.125" style="105" customWidth="1"/>
    <col min="1681" max="1681" width="20.375" style="105" customWidth="1"/>
    <col min="1682" max="1682" width="18.25" style="105" customWidth="1"/>
    <col min="1683" max="1683" width="17.375" style="105" customWidth="1"/>
    <col min="1684" max="1684" width="19.75" style="105" customWidth="1"/>
    <col min="1685" max="1685" width="19.5" style="105" customWidth="1"/>
    <col min="1686" max="1686" width="7.75" style="105" customWidth="1"/>
    <col min="1687" max="1687" width="13" style="105" customWidth="1"/>
    <col min="1688" max="1688" width="31.25" style="105" customWidth="1"/>
    <col min="1689" max="1689" width="12.75" style="105" customWidth="1"/>
    <col min="1690" max="1690" width="14.625" style="105" customWidth="1"/>
    <col min="1691" max="1691" width="34.75" style="105" customWidth="1"/>
    <col min="1692" max="1692" width="10.375" style="105" customWidth="1"/>
    <col min="1693" max="1693" width="27.625" style="105" customWidth="1"/>
    <col min="1694" max="1694" width="13.375" style="105" customWidth="1"/>
    <col min="1695" max="1695" width="23.75" style="105" customWidth="1"/>
    <col min="1696" max="1696" width="18.875" style="105" customWidth="1"/>
    <col min="1697" max="1697" width="19.125" style="105" customWidth="1"/>
    <col min="1698" max="1698" width="18.25" style="105" customWidth="1"/>
    <col min="1699" max="1699" width="15" style="105" customWidth="1"/>
    <col min="1700" max="1913" width="9" style="105"/>
    <col min="1914" max="1914" width="11.875" style="105" customWidth="1"/>
    <col min="1915" max="1915" width="28.625" style="105" customWidth="1"/>
    <col min="1916" max="1916" width="4.5" style="105" customWidth="1"/>
    <col min="1917" max="1917" width="7" style="105" customWidth="1"/>
    <col min="1918" max="1918" width="11.875" style="105" customWidth="1"/>
    <col min="1919" max="1919" width="20.125" style="105" customWidth="1"/>
    <col min="1920" max="1920" width="14.75" style="105" customWidth="1"/>
    <col min="1921" max="1921" width="12.875" style="105" customWidth="1"/>
    <col min="1922" max="1922" width="15.75" style="105" customWidth="1"/>
    <col min="1923" max="1923" width="44.25" style="105" customWidth="1"/>
    <col min="1924" max="1924" width="16.5" style="105" customWidth="1"/>
    <col min="1925" max="1925" width="21.5" style="105" customWidth="1"/>
    <col min="1926" max="1926" width="23.25" style="105" customWidth="1"/>
    <col min="1927" max="1927" width="15.875" style="105" customWidth="1"/>
    <col min="1928" max="1928" width="21.5" style="105" customWidth="1"/>
    <col min="1929" max="1929" width="19.375" style="105" customWidth="1"/>
    <col min="1930" max="1930" width="20.75" style="105" customWidth="1"/>
    <col min="1931" max="1931" width="12.5" style="105" customWidth="1"/>
    <col min="1932" max="1932" width="22.625" style="105" customWidth="1"/>
    <col min="1933" max="1933" width="19.75" style="105" customWidth="1"/>
    <col min="1934" max="1934" width="12.75" style="105" customWidth="1"/>
    <col min="1935" max="1935" width="12.5" style="105" customWidth="1"/>
    <col min="1936" max="1936" width="17.125" style="105" customWidth="1"/>
    <col min="1937" max="1937" width="20.375" style="105" customWidth="1"/>
    <col min="1938" max="1938" width="18.25" style="105" customWidth="1"/>
    <col min="1939" max="1939" width="17.375" style="105" customWidth="1"/>
    <col min="1940" max="1940" width="19.75" style="105" customWidth="1"/>
    <col min="1941" max="1941" width="19.5" style="105" customWidth="1"/>
    <col min="1942" max="1942" width="7.75" style="105" customWidth="1"/>
    <col min="1943" max="1943" width="13" style="105" customWidth="1"/>
    <col min="1944" max="1944" width="31.25" style="105" customWidth="1"/>
    <col min="1945" max="1945" width="12.75" style="105" customWidth="1"/>
    <col min="1946" max="1946" width="14.625" style="105" customWidth="1"/>
    <col min="1947" max="1947" width="34.75" style="105" customWidth="1"/>
    <col min="1948" max="1948" width="10.375" style="105" customWidth="1"/>
    <col min="1949" max="1949" width="27.625" style="105" customWidth="1"/>
    <col min="1950" max="1950" width="13.375" style="105" customWidth="1"/>
    <col min="1951" max="1951" width="23.75" style="105" customWidth="1"/>
    <col min="1952" max="1952" width="18.875" style="105" customWidth="1"/>
    <col min="1953" max="1953" width="19.125" style="105" customWidth="1"/>
    <col min="1954" max="1954" width="18.25" style="105" customWidth="1"/>
    <col min="1955" max="1955" width="15" style="105" customWidth="1"/>
    <col min="1956" max="2169" width="9" style="105"/>
    <col min="2170" max="2170" width="11.875" style="105" customWidth="1"/>
    <col min="2171" max="2171" width="28.625" style="105" customWidth="1"/>
    <col min="2172" max="2172" width="4.5" style="105" customWidth="1"/>
    <col min="2173" max="2173" width="7" style="105" customWidth="1"/>
    <col min="2174" max="2174" width="11.875" style="105" customWidth="1"/>
    <col min="2175" max="2175" width="20.125" style="105" customWidth="1"/>
    <col min="2176" max="2176" width="14.75" style="105" customWidth="1"/>
    <col min="2177" max="2177" width="12.875" style="105" customWidth="1"/>
    <col min="2178" max="2178" width="15.75" style="105" customWidth="1"/>
    <col min="2179" max="2179" width="44.25" style="105" customWidth="1"/>
    <col min="2180" max="2180" width="16.5" style="105" customWidth="1"/>
    <col min="2181" max="2181" width="21.5" style="105" customWidth="1"/>
    <col min="2182" max="2182" width="23.25" style="105" customWidth="1"/>
    <col min="2183" max="2183" width="15.875" style="105" customWidth="1"/>
    <col min="2184" max="2184" width="21.5" style="105" customWidth="1"/>
    <col min="2185" max="2185" width="19.375" style="105" customWidth="1"/>
    <col min="2186" max="2186" width="20.75" style="105" customWidth="1"/>
    <col min="2187" max="2187" width="12.5" style="105" customWidth="1"/>
    <col min="2188" max="2188" width="22.625" style="105" customWidth="1"/>
    <col min="2189" max="2189" width="19.75" style="105" customWidth="1"/>
    <col min="2190" max="2190" width="12.75" style="105" customWidth="1"/>
    <col min="2191" max="2191" width="12.5" style="105" customWidth="1"/>
    <col min="2192" max="2192" width="17.125" style="105" customWidth="1"/>
    <col min="2193" max="2193" width="20.375" style="105" customWidth="1"/>
    <col min="2194" max="2194" width="18.25" style="105" customWidth="1"/>
    <col min="2195" max="2195" width="17.375" style="105" customWidth="1"/>
    <col min="2196" max="2196" width="19.75" style="105" customWidth="1"/>
    <col min="2197" max="2197" width="19.5" style="105" customWidth="1"/>
    <col min="2198" max="2198" width="7.75" style="105" customWidth="1"/>
    <col min="2199" max="2199" width="13" style="105" customWidth="1"/>
    <col min="2200" max="2200" width="31.25" style="105" customWidth="1"/>
    <col min="2201" max="2201" width="12.75" style="105" customWidth="1"/>
    <col min="2202" max="2202" width="14.625" style="105" customWidth="1"/>
    <col min="2203" max="2203" width="34.75" style="105" customWidth="1"/>
    <col min="2204" max="2204" width="10.375" style="105" customWidth="1"/>
    <col min="2205" max="2205" width="27.625" style="105" customWidth="1"/>
    <col min="2206" max="2206" width="13.375" style="105" customWidth="1"/>
    <col min="2207" max="2207" width="23.75" style="105" customWidth="1"/>
    <col min="2208" max="2208" width="18.875" style="105" customWidth="1"/>
    <col min="2209" max="2209" width="19.125" style="105" customWidth="1"/>
    <col min="2210" max="2210" width="18.25" style="105" customWidth="1"/>
    <col min="2211" max="2211" width="15" style="105" customWidth="1"/>
    <col min="2212" max="2425" width="9" style="105"/>
    <col min="2426" max="2426" width="11.875" style="105" customWidth="1"/>
    <col min="2427" max="2427" width="28.625" style="105" customWidth="1"/>
    <col min="2428" max="2428" width="4.5" style="105" customWidth="1"/>
    <col min="2429" max="2429" width="7" style="105" customWidth="1"/>
    <col min="2430" max="2430" width="11.875" style="105" customWidth="1"/>
    <col min="2431" max="2431" width="20.125" style="105" customWidth="1"/>
    <col min="2432" max="2432" width="14.75" style="105" customWidth="1"/>
    <col min="2433" max="2433" width="12.875" style="105" customWidth="1"/>
    <col min="2434" max="2434" width="15.75" style="105" customWidth="1"/>
    <col min="2435" max="2435" width="44.25" style="105" customWidth="1"/>
    <col min="2436" max="2436" width="16.5" style="105" customWidth="1"/>
    <col min="2437" max="2437" width="21.5" style="105" customWidth="1"/>
    <col min="2438" max="2438" width="23.25" style="105" customWidth="1"/>
    <col min="2439" max="2439" width="15.875" style="105" customWidth="1"/>
    <col min="2440" max="2440" width="21.5" style="105" customWidth="1"/>
    <col min="2441" max="2441" width="19.375" style="105" customWidth="1"/>
    <col min="2442" max="2442" width="20.75" style="105" customWidth="1"/>
    <col min="2443" max="2443" width="12.5" style="105" customWidth="1"/>
    <col min="2444" max="2444" width="22.625" style="105" customWidth="1"/>
    <col min="2445" max="2445" width="19.75" style="105" customWidth="1"/>
    <col min="2446" max="2446" width="12.75" style="105" customWidth="1"/>
    <col min="2447" max="2447" width="12.5" style="105" customWidth="1"/>
    <col min="2448" max="2448" width="17.125" style="105" customWidth="1"/>
    <col min="2449" max="2449" width="20.375" style="105" customWidth="1"/>
    <col min="2450" max="2450" width="18.25" style="105" customWidth="1"/>
    <col min="2451" max="2451" width="17.375" style="105" customWidth="1"/>
    <col min="2452" max="2452" width="19.75" style="105" customWidth="1"/>
    <col min="2453" max="2453" width="19.5" style="105" customWidth="1"/>
    <col min="2454" max="2454" width="7.75" style="105" customWidth="1"/>
    <col min="2455" max="2455" width="13" style="105" customWidth="1"/>
    <col min="2456" max="2456" width="31.25" style="105" customWidth="1"/>
    <col min="2457" max="2457" width="12.75" style="105" customWidth="1"/>
    <col min="2458" max="2458" width="14.625" style="105" customWidth="1"/>
    <col min="2459" max="2459" width="34.75" style="105" customWidth="1"/>
    <col min="2460" max="2460" width="10.375" style="105" customWidth="1"/>
    <col min="2461" max="2461" width="27.625" style="105" customWidth="1"/>
    <col min="2462" max="2462" width="13.375" style="105" customWidth="1"/>
    <col min="2463" max="2463" width="23.75" style="105" customWidth="1"/>
    <col min="2464" max="2464" width="18.875" style="105" customWidth="1"/>
    <col min="2465" max="2465" width="19.125" style="105" customWidth="1"/>
    <col min="2466" max="2466" width="18.25" style="105" customWidth="1"/>
    <col min="2467" max="2467" width="15" style="105" customWidth="1"/>
    <col min="2468" max="2681" width="9" style="105"/>
    <col min="2682" max="2682" width="11.875" style="105" customWidth="1"/>
    <col min="2683" max="2683" width="28.625" style="105" customWidth="1"/>
    <col min="2684" max="2684" width="4.5" style="105" customWidth="1"/>
    <col min="2685" max="2685" width="7" style="105" customWidth="1"/>
    <col min="2686" max="2686" width="11.875" style="105" customWidth="1"/>
    <col min="2687" max="2687" width="20.125" style="105" customWidth="1"/>
    <col min="2688" max="2688" width="14.75" style="105" customWidth="1"/>
    <col min="2689" max="2689" width="12.875" style="105" customWidth="1"/>
    <col min="2690" max="2690" width="15.75" style="105" customWidth="1"/>
    <col min="2691" max="2691" width="44.25" style="105" customWidth="1"/>
    <col min="2692" max="2692" width="16.5" style="105" customWidth="1"/>
    <col min="2693" max="2693" width="21.5" style="105" customWidth="1"/>
    <col min="2694" max="2694" width="23.25" style="105" customWidth="1"/>
    <col min="2695" max="2695" width="15.875" style="105" customWidth="1"/>
    <col min="2696" max="2696" width="21.5" style="105" customWidth="1"/>
    <col min="2697" max="2697" width="19.375" style="105" customWidth="1"/>
    <col min="2698" max="2698" width="20.75" style="105" customWidth="1"/>
    <col min="2699" max="2699" width="12.5" style="105" customWidth="1"/>
    <col min="2700" max="2700" width="22.625" style="105" customWidth="1"/>
    <col min="2701" max="2701" width="19.75" style="105" customWidth="1"/>
    <col min="2702" max="2702" width="12.75" style="105" customWidth="1"/>
    <col min="2703" max="2703" width="12.5" style="105" customWidth="1"/>
    <col min="2704" max="2704" width="17.125" style="105" customWidth="1"/>
    <col min="2705" max="2705" width="20.375" style="105" customWidth="1"/>
    <col min="2706" max="2706" width="18.25" style="105" customWidth="1"/>
    <col min="2707" max="2707" width="17.375" style="105" customWidth="1"/>
    <col min="2708" max="2708" width="19.75" style="105" customWidth="1"/>
    <col min="2709" max="2709" width="19.5" style="105" customWidth="1"/>
    <col min="2710" max="2710" width="7.75" style="105" customWidth="1"/>
    <col min="2711" max="2711" width="13" style="105" customWidth="1"/>
    <col min="2712" max="2712" width="31.25" style="105" customWidth="1"/>
    <col min="2713" max="2713" width="12.75" style="105" customWidth="1"/>
    <col min="2714" max="2714" width="14.625" style="105" customWidth="1"/>
    <col min="2715" max="2715" width="34.75" style="105" customWidth="1"/>
    <col min="2716" max="2716" width="10.375" style="105" customWidth="1"/>
    <col min="2717" max="2717" width="27.625" style="105" customWidth="1"/>
    <col min="2718" max="2718" width="13.375" style="105" customWidth="1"/>
    <col min="2719" max="2719" width="23.75" style="105" customWidth="1"/>
    <col min="2720" max="2720" width="18.875" style="105" customWidth="1"/>
    <col min="2721" max="2721" width="19.125" style="105" customWidth="1"/>
    <col min="2722" max="2722" width="18.25" style="105" customWidth="1"/>
    <col min="2723" max="2723" width="15" style="105" customWidth="1"/>
    <col min="2724" max="2937" width="9" style="105"/>
    <col min="2938" max="2938" width="11.875" style="105" customWidth="1"/>
    <col min="2939" max="2939" width="28.625" style="105" customWidth="1"/>
    <col min="2940" max="2940" width="4.5" style="105" customWidth="1"/>
    <col min="2941" max="2941" width="7" style="105" customWidth="1"/>
    <col min="2942" max="2942" width="11.875" style="105" customWidth="1"/>
    <col min="2943" max="2943" width="20.125" style="105" customWidth="1"/>
    <col min="2944" max="2944" width="14.75" style="105" customWidth="1"/>
    <col min="2945" max="2945" width="12.875" style="105" customWidth="1"/>
    <col min="2946" max="2946" width="15.75" style="105" customWidth="1"/>
    <col min="2947" max="2947" width="44.25" style="105" customWidth="1"/>
    <col min="2948" max="2948" width="16.5" style="105" customWidth="1"/>
    <col min="2949" max="2949" width="21.5" style="105" customWidth="1"/>
    <col min="2950" max="2950" width="23.25" style="105" customWidth="1"/>
    <col min="2951" max="2951" width="15.875" style="105" customWidth="1"/>
    <col min="2952" max="2952" width="21.5" style="105" customWidth="1"/>
    <col min="2953" max="2953" width="19.375" style="105" customWidth="1"/>
    <col min="2954" max="2954" width="20.75" style="105" customWidth="1"/>
    <col min="2955" max="2955" width="12.5" style="105" customWidth="1"/>
    <col min="2956" max="2956" width="22.625" style="105" customWidth="1"/>
    <col min="2957" max="2957" width="19.75" style="105" customWidth="1"/>
    <col min="2958" max="2958" width="12.75" style="105" customWidth="1"/>
    <col min="2959" max="2959" width="12.5" style="105" customWidth="1"/>
    <col min="2960" max="2960" width="17.125" style="105" customWidth="1"/>
    <col min="2961" max="2961" width="20.375" style="105" customWidth="1"/>
    <col min="2962" max="2962" width="18.25" style="105" customWidth="1"/>
    <col min="2963" max="2963" width="17.375" style="105" customWidth="1"/>
    <col min="2964" max="2964" width="19.75" style="105" customWidth="1"/>
    <col min="2965" max="2965" width="19.5" style="105" customWidth="1"/>
    <col min="2966" max="2966" width="7.75" style="105" customWidth="1"/>
    <col min="2967" max="2967" width="13" style="105" customWidth="1"/>
    <col min="2968" max="2968" width="31.25" style="105" customWidth="1"/>
    <col min="2969" max="2969" width="12.75" style="105" customWidth="1"/>
    <col min="2970" max="2970" width="14.625" style="105" customWidth="1"/>
    <col min="2971" max="2971" width="34.75" style="105" customWidth="1"/>
    <col min="2972" max="2972" width="10.375" style="105" customWidth="1"/>
    <col min="2973" max="2973" width="27.625" style="105" customWidth="1"/>
    <col min="2974" max="2974" width="13.375" style="105" customWidth="1"/>
    <col min="2975" max="2975" width="23.75" style="105" customWidth="1"/>
    <col min="2976" max="2976" width="18.875" style="105" customWidth="1"/>
    <col min="2977" max="2977" width="19.125" style="105" customWidth="1"/>
    <col min="2978" max="2978" width="18.25" style="105" customWidth="1"/>
    <col min="2979" max="2979" width="15" style="105" customWidth="1"/>
    <col min="2980" max="3193" width="9" style="105"/>
    <col min="3194" max="3194" width="11.875" style="105" customWidth="1"/>
    <col min="3195" max="3195" width="28.625" style="105" customWidth="1"/>
    <col min="3196" max="3196" width="4.5" style="105" customWidth="1"/>
    <col min="3197" max="3197" width="7" style="105" customWidth="1"/>
    <col min="3198" max="3198" width="11.875" style="105" customWidth="1"/>
    <col min="3199" max="3199" width="20.125" style="105" customWidth="1"/>
    <col min="3200" max="3200" width="14.75" style="105" customWidth="1"/>
    <col min="3201" max="3201" width="12.875" style="105" customWidth="1"/>
    <col min="3202" max="3202" width="15.75" style="105" customWidth="1"/>
    <col min="3203" max="3203" width="44.25" style="105" customWidth="1"/>
    <col min="3204" max="3204" width="16.5" style="105" customWidth="1"/>
    <col min="3205" max="3205" width="21.5" style="105" customWidth="1"/>
    <col min="3206" max="3206" width="23.25" style="105" customWidth="1"/>
    <col min="3207" max="3207" width="15.875" style="105" customWidth="1"/>
    <col min="3208" max="3208" width="21.5" style="105" customWidth="1"/>
    <col min="3209" max="3209" width="19.375" style="105" customWidth="1"/>
    <col min="3210" max="3210" width="20.75" style="105" customWidth="1"/>
    <col min="3211" max="3211" width="12.5" style="105" customWidth="1"/>
    <col min="3212" max="3212" width="22.625" style="105" customWidth="1"/>
    <col min="3213" max="3213" width="19.75" style="105" customWidth="1"/>
    <col min="3214" max="3214" width="12.75" style="105" customWidth="1"/>
    <col min="3215" max="3215" width="12.5" style="105" customWidth="1"/>
    <col min="3216" max="3216" width="17.125" style="105" customWidth="1"/>
    <col min="3217" max="3217" width="20.375" style="105" customWidth="1"/>
    <col min="3218" max="3218" width="18.25" style="105" customWidth="1"/>
    <col min="3219" max="3219" width="17.375" style="105" customWidth="1"/>
    <col min="3220" max="3220" width="19.75" style="105" customWidth="1"/>
    <col min="3221" max="3221" width="19.5" style="105" customWidth="1"/>
    <col min="3222" max="3222" width="7.75" style="105" customWidth="1"/>
    <col min="3223" max="3223" width="13" style="105" customWidth="1"/>
    <col min="3224" max="3224" width="31.25" style="105" customWidth="1"/>
    <col min="3225" max="3225" width="12.75" style="105" customWidth="1"/>
    <col min="3226" max="3226" width="14.625" style="105" customWidth="1"/>
    <col min="3227" max="3227" width="34.75" style="105" customWidth="1"/>
    <col min="3228" max="3228" width="10.375" style="105" customWidth="1"/>
    <col min="3229" max="3229" width="27.625" style="105" customWidth="1"/>
    <col min="3230" max="3230" width="13.375" style="105" customWidth="1"/>
    <col min="3231" max="3231" width="23.75" style="105" customWidth="1"/>
    <col min="3232" max="3232" width="18.875" style="105" customWidth="1"/>
    <col min="3233" max="3233" width="19.125" style="105" customWidth="1"/>
    <col min="3234" max="3234" width="18.25" style="105" customWidth="1"/>
    <col min="3235" max="3235" width="15" style="105" customWidth="1"/>
    <col min="3236" max="3449" width="9" style="105"/>
    <col min="3450" max="3450" width="11.875" style="105" customWidth="1"/>
    <col min="3451" max="3451" width="28.625" style="105" customWidth="1"/>
    <col min="3452" max="3452" width="4.5" style="105" customWidth="1"/>
    <col min="3453" max="3453" width="7" style="105" customWidth="1"/>
    <col min="3454" max="3454" width="11.875" style="105" customWidth="1"/>
    <col min="3455" max="3455" width="20.125" style="105" customWidth="1"/>
    <col min="3456" max="3456" width="14.75" style="105" customWidth="1"/>
    <col min="3457" max="3457" width="12.875" style="105" customWidth="1"/>
    <col min="3458" max="3458" width="15.75" style="105" customWidth="1"/>
    <col min="3459" max="3459" width="44.25" style="105" customWidth="1"/>
    <col min="3460" max="3460" width="16.5" style="105" customWidth="1"/>
    <col min="3461" max="3461" width="21.5" style="105" customWidth="1"/>
    <col min="3462" max="3462" width="23.25" style="105" customWidth="1"/>
    <col min="3463" max="3463" width="15.875" style="105" customWidth="1"/>
    <col min="3464" max="3464" width="21.5" style="105" customWidth="1"/>
    <col min="3465" max="3465" width="19.375" style="105" customWidth="1"/>
    <col min="3466" max="3466" width="20.75" style="105" customWidth="1"/>
    <col min="3467" max="3467" width="12.5" style="105" customWidth="1"/>
    <col min="3468" max="3468" width="22.625" style="105" customWidth="1"/>
    <col min="3469" max="3469" width="19.75" style="105" customWidth="1"/>
    <col min="3470" max="3470" width="12.75" style="105" customWidth="1"/>
    <col min="3471" max="3471" width="12.5" style="105" customWidth="1"/>
    <col min="3472" max="3472" width="17.125" style="105" customWidth="1"/>
    <col min="3473" max="3473" width="20.375" style="105" customWidth="1"/>
    <col min="3474" max="3474" width="18.25" style="105" customWidth="1"/>
    <col min="3475" max="3475" width="17.375" style="105" customWidth="1"/>
    <col min="3476" max="3476" width="19.75" style="105" customWidth="1"/>
    <col min="3477" max="3477" width="19.5" style="105" customWidth="1"/>
    <col min="3478" max="3478" width="7.75" style="105" customWidth="1"/>
    <col min="3479" max="3479" width="13" style="105" customWidth="1"/>
    <col min="3480" max="3480" width="31.25" style="105" customWidth="1"/>
    <col min="3481" max="3481" width="12.75" style="105" customWidth="1"/>
    <col min="3482" max="3482" width="14.625" style="105" customWidth="1"/>
    <col min="3483" max="3483" width="34.75" style="105" customWidth="1"/>
    <col min="3484" max="3484" width="10.375" style="105" customWidth="1"/>
    <col min="3485" max="3485" width="27.625" style="105" customWidth="1"/>
    <col min="3486" max="3486" width="13.375" style="105" customWidth="1"/>
    <col min="3487" max="3487" width="23.75" style="105" customWidth="1"/>
    <col min="3488" max="3488" width="18.875" style="105" customWidth="1"/>
    <col min="3489" max="3489" width="19.125" style="105" customWidth="1"/>
    <col min="3490" max="3490" width="18.25" style="105" customWidth="1"/>
    <col min="3491" max="3491" width="15" style="105" customWidth="1"/>
    <col min="3492" max="3705" width="9" style="105"/>
    <col min="3706" max="3706" width="11.875" style="105" customWidth="1"/>
    <col min="3707" max="3707" width="28.625" style="105" customWidth="1"/>
    <col min="3708" max="3708" width="4.5" style="105" customWidth="1"/>
    <col min="3709" max="3709" width="7" style="105" customWidth="1"/>
    <col min="3710" max="3710" width="11.875" style="105" customWidth="1"/>
    <col min="3711" max="3711" width="20.125" style="105" customWidth="1"/>
    <col min="3712" max="3712" width="14.75" style="105" customWidth="1"/>
    <col min="3713" max="3713" width="12.875" style="105" customWidth="1"/>
    <col min="3714" max="3714" width="15.75" style="105" customWidth="1"/>
    <col min="3715" max="3715" width="44.25" style="105" customWidth="1"/>
    <col min="3716" max="3716" width="16.5" style="105" customWidth="1"/>
    <col min="3717" max="3717" width="21.5" style="105" customWidth="1"/>
    <col min="3718" max="3718" width="23.25" style="105" customWidth="1"/>
    <col min="3719" max="3719" width="15.875" style="105" customWidth="1"/>
    <col min="3720" max="3720" width="21.5" style="105" customWidth="1"/>
    <col min="3721" max="3721" width="19.375" style="105" customWidth="1"/>
    <col min="3722" max="3722" width="20.75" style="105" customWidth="1"/>
    <col min="3723" max="3723" width="12.5" style="105" customWidth="1"/>
    <col min="3724" max="3724" width="22.625" style="105" customWidth="1"/>
    <col min="3725" max="3725" width="19.75" style="105" customWidth="1"/>
    <col min="3726" max="3726" width="12.75" style="105" customWidth="1"/>
    <col min="3727" max="3727" width="12.5" style="105" customWidth="1"/>
    <col min="3728" max="3728" width="17.125" style="105" customWidth="1"/>
    <col min="3729" max="3729" width="20.375" style="105" customWidth="1"/>
    <col min="3730" max="3730" width="18.25" style="105" customWidth="1"/>
    <col min="3731" max="3731" width="17.375" style="105" customWidth="1"/>
    <col min="3732" max="3732" width="19.75" style="105" customWidth="1"/>
    <col min="3733" max="3733" width="19.5" style="105" customWidth="1"/>
    <col min="3734" max="3734" width="7.75" style="105" customWidth="1"/>
    <col min="3735" max="3735" width="13" style="105" customWidth="1"/>
    <col min="3736" max="3736" width="31.25" style="105" customWidth="1"/>
    <col min="3737" max="3737" width="12.75" style="105" customWidth="1"/>
    <col min="3738" max="3738" width="14.625" style="105" customWidth="1"/>
    <col min="3739" max="3739" width="34.75" style="105" customWidth="1"/>
    <col min="3740" max="3740" width="10.375" style="105" customWidth="1"/>
    <col min="3741" max="3741" width="27.625" style="105" customWidth="1"/>
    <col min="3742" max="3742" width="13.375" style="105" customWidth="1"/>
    <col min="3743" max="3743" width="23.75" style="105" customWidth="1"/>
    <col min="3744" max="3744" width="18.875" style="105" customWidth="1"/>
    <col min="3745" max="3745" width="19.125" style="105" customWidth="1"/>
    <col min="3746" max="3746" width="18.25" style="105" customWidth="1"/>
    <col min="3747" max="3747" width="15" style="105" customWidth="1"/>
    <col min="3748" max="3961" width="9" style="105"/>
    <col min="3962" max="3962" width="11.875" style="105" customWidth="1"/>
    <col min="3963" max="3963" width="28.625" style="105" customWidth="1"/>
    <col min="3964" max="3964" width="4.5" style="105" customWidth="1"/>
    <col min="3965" max="3965" width="7" style="105" customWidth="1"/>
    <col min="3966" max="3966" width="11.875" style="105" customWidth="1"/>
    <col min="3967" max="3967" width="20.125" style="105" customWidth="1"/>
    <col min="3968" max="3968" width="14.75" style="105" customWidth="1"/>
    <col min="3969" max="3969" width="12.875" style="105" customWidth="1"/>
    <col min="3970" max="3970" width="15.75" style="105" customWidth="1"/>
    <col min="3971" max="3971" width="44.25" style="105" customWidth="1"/>
    <col min="3972" max="3972" width="16.5" style="105" customWidth="1"/>
    <col min="3973" max="3973" width="21.5" style="105" customWidth="1"/>
    <col min="3974" max="3974" width="23.25" style="105" customWidth="1"/>
    <col min="3975" max="3975" width="15.875" style="105" customWidth="1"/>
    <col min="3976" max="3976" width="21.5" style="105" customWidth="1"/>
    <col min="3977" max="3977" width="19.375" style="105" customWidth="1"/>
    <col min="3978" max="3978" width="20.75" style="105" customWidth="1"/>
    <col min="3979" max="3979" width="12.5" style="105" customWidth="1"/>
    <col min="3980" max="3980" width="22.625" style="105" customWidth="1"/>
    <col min="3981" max="3981" width="19.75" style="105" customWidth="1"/>
    <col min="3982" max="3982" width="12.75" style="105" customWidth="1"/>
    <col min="3983" max="3983" width="12.5" style="105" customWidth="1"/>
    <col min="3984" max="3984" width="17.125" style="105" customWidth="1"/>
    <col min="3985" max="3985" width="20.375" style="105" customWidth="1"/>
    <col min="3986" max="3986" width="18.25" style="105" customWidth="1"/>
    <col min="3987" max="3987" width="17.375" style="105" customWidth="1"/>
    <col min="3988" max="3988" width="19.75" style="105" customWidth="1"/>
    <col min="3989" max="3989" width="19.5" style="105" customWidth="1"/>
    <col min="3990" max="3990" width="7.75" style="105" customWidth="1"/>
    <col min="3991" max="3991" width="13" style="105" customWidth="1"/>
    <col min="3992" max="3992" width="31.25" style="105" customWidth="1"/>
    <col min="3993" max="3993" width="12.75" style="105" customWidth="1"/>
    <col min="3994" max="3994" width="14.625" style="105" customWidth="1"/>
    <col min="3995" max="3995" width="34.75" style="105" customWidth="1"/>
    <col min="3996" max="3996" width="10.375" style="105" customWidth="1"/>
    <col min="3997" max="3997" width="27.625" style="105" customWidth="1"/>
    <col min="3998" max="3998" width="13.375" style="105" customWidth="1"/>
    <col min="3999" max="3999" width="23.75" style="105" customWidth="1"/>
    <col min="4000" max="4000" width="18.875" style="105" customWidth="1"/>
    <col min="4001" max="4001" width="19.125" style="105" customWidth="1"/>
    <col min="4002" max="4002" width="18.25" style="105" customWidth="1"/>
    <col min="4003" max="4003" width="15" style="105" customWidth="1"/>
    <col min="4004" max="4217" width="9" style="105"/>
    <col min="4218" max="4218" width="11.875" style="105" customWidth="1"/>
    <col min="4219" max="4219" width="28.625" style="105" customWidth="1"/>
    <col min="4220" max="4220" width="4.5" style="105" customWidth="1"/>
    <col min="4221" max="4221" width="7" style="105" customWidth="1"/>
    <col min="4222" max="4222" width="11.875" style="105" customWidth="1"/>
    <col min="4223" max="4223" width="20.125" style="105" customWidth="1"/>
    <col min="4224" max="4224" width="14.75" style="105" customWidth="1"/>
    <col min="4225" max="4225" width="12.875" style="105" customWidth="1"/>
    <col min="4226" max="4226" width="15.75" style="105" customWidth="1"/>
    <col min="4227" max="4227" width="44.25" style="105" customWidth="1"/>
    <col min="4228" max="4228" width="16.5" style="105" customWidth="1"/>
    <col min="4229" max="4229" width="21.5" style="105" customWidth="1"/>
    <col min="4230" max="4230" width="23.25" style="105" customWidth="1"/>
    <col min="4231" max="4231" width="15.875" style="105" customWidth="1"/>
    <col min="4232" max="4232" width="21.5" style="105" customWidth="1"/>
    <col min="4233" max="4233" width="19.375" style="105" customWidth="1"/>
    <col min="4234" max="4234" width="20.75" style="105" customWidth="1"/>
    <col min="4235" max="4235" width="12.5" style="105" customWidth="1"/>
    <col min="4236" max="4236" width="22.625" style="105" customWidth="1"/>
    <col min="4237" max="4237" width="19.75" style="105" customWidth="1"/>
    <col min="4238" max="4238" width="12.75" style="105" customWidth="1"/>
    <col min="4239" max="4239" width="12.5" style="105" customWidth="1"/>
    <col min="4240" max="4240" width="17.125" style="105" customWidth="1"/>
    <col min="4241" max="4241" width="20.375" style="105" customWidth="1"/>
    <col min="4242" max="4242" width="18.25" style="105" customWidth="1"/>
    <col min="4243" max="4243" width="17.375" style="105" customWidth="1"/>
    <col min="4244" max="4244" width="19.75" style="105" customWidth="1"/>
    <col min="4245" max="4245" width="19.5" style="105" customWidth="1"/>
    <col min="4246" max="4246" width="7.75" style="105" customWidth="1"/>
    <col min="4247" max="4247" width="13" style="105" customWidth="1"/>
    <col min="4248" max="4248" width="31.25" style="105" customWidth="1"/>
    <col min="4249" max="4249" width="12.75" style="105" customWidth="1"/>
    <col min="4250" max="4250" width="14.625" style="105" customWidth="1"/>
    <col min="4251" max="4251" width="34.75" style="105" customWidth="1"/>
    <col min="4252" max="4252" width="10.375" style="105" customWidth="1"/>
    <col min="4253" max="4253" width="27.625" style="105" customWidth="1"/>
    <col min="4254" max="4254" width="13.375" style="105" customWidth="1"/>
    <col min="4255" max="4255" width="23.75" style="105" customWidth="1"/>
    <col min="4256" max="4256" width="18.875" style="105" customWidth="1"/>
    <col min="4257" max="4257" width="19.125" style="105" customWidth="1"/>
    <col min="4258" max="4258" width="18.25" style="105" customWidth="1"/>
    <col min="4259" max="4259" width="15" style="105" customWidth="1"/>
    <col min="4260" max="4473" width="9" style="105"/>
    <col min="4474" max="4474" width="11.875" style="105" customWidth="1"/>
    <col min="4475" max="4475" width="28.625" style="105" customWidth="1"/>
    <col min="4476" max="4476" width="4.5" style="105" customWidth="1"/>
    <col min="4477" max="4477" width="7" style="105" customWidth="1"/>
    <col min="4478" max="4478" width="11.875" style="105" customWidth="1"/>
    <col min="4479" max="4479" width="20.125" style="105" customWidth="1"/>
    <col min="4480" max="4480" width="14.75" style="105" customWidth="1"/>
    <col min="4481" max="4481" width="12.875" style="105" customWidth="1"/>
    <col min="4482" max="4482" width="15.75" style="105" customWidth="1"/>
    <col min="4483" max="4483" width="44.25" style="105" customWidth="1"/>
    <col min="4484" max="4484" width="16.5" style="105" customWidth="1"/>
    <col min="4485" max="4485" width="21.5" style="105" customWidth="1"/>
    <col min="4486" max="4486" width="23.25" style="105" customWidth="1"/>
    <col min="4487" max="4487" width="15.875" style="105" customWidth="1"/>
    <col min="4488" max="4488" width="21.5" style="105" customWidth="1"/>
    <col min="4489" max="4489" width="19.375" style="105" customWidth="1"/>
    <col min="4490" max="4490" width="20.75" style="105" customWidth="1"/>
    <col min="4491" max="4491" width="12.5" style="105" customWidth="1"/>
    <col min="4492" max="4492" width="22.625" style="105" customWidth="1"/>
    <col min="4493" max="4493" width="19.75" style="105" customWidth="1"/>
    <col min="4494" max="4494" width="12.75" style="105" customWidth="1"/>
    <col min="4495" max="4495" width="12.5" style="105" customWidth="1"/>
    <col min="4496" max="4496" width="17.125" style="105" customWidth="1"/>
    <col min="4497" max="4497" width="20.375" style="105" customWidth="1"/>
    <col min="4498" max="4498" width="18.25" style="105" customWidth="1"/>
    <col min="4499" max="4499" width="17.375" style="105" customWidth="1"/>
    <col min="4500" max="4500" width="19.75" style="105" customWidth="1"/>
    <col min="4501" max="4501" width="19.5" style="105" customWidth="1"/>
    <col min="4502" max="4502" width="7.75" style="105" customWidth="1"/>
    <col min="4503" max="4503" width="13" style="105" customWidth="1"/>
    <col min="4504" max="4504" width="31.25" style="105" customWidth="1"/>
    <col min="4505" max="4505" width="12.75" style="105" customWidth="1"/>
    <col min="4506" max="4506" width="14.625" style="105" customWidth="1"/>
    <col min="4507" max="4507" width="34.75" style="105" customWidth="1"/>
    <col min="4508" max="4508" width="10.375" style="105" customWidth="1"/>
    <col min="4509" max="4509" width="27.625" style="105" customWidth="1"/>
    <col min="4510" max="4510" width="13.375" style="105" customWidth="1"/>
    <col min="4511" max="4511" width="23.75" style="105" customWidth="1"/>
    <col min="4512" max="4512" width="18.875" style="105" customWidth="1"/>
    <col min="4513" max="4513" width="19.125" style="105" customWidth="1"/>
    <col min="4514" max="4514" width="18.25" style="105" customWidth="1"/>
    <col min="4515" max="4515" width="15" style="105" customWidth="1"/>
    <col min="4516" max="4729" width="9" style="105"/>
    <col min="4730" max="4730" width="11.875" style="105" customWidth="1"/>
    <col min="4731" max="4731" width="28.625" style="105" customWidth="1"/>
    <col min="4732" max="4732" width="4.5" style="105" customWidth="1"/>
    <col min="4733" max="4733" width="7" style="105" customWidth="1"/>
    <col min="4734" max="4734" width="11.875" style="105" customWidth="1"/>
    <col min="4735" max="4735" width="20.125" style="105" customWidth="1"/>
    <col min="4736" max="4736" width="14.75" style="105" customWidth="1"/>
    <col min="4737" max="4737" width="12.875" style="105" customWidth="1"/>
    <col min="4738" max="4738" width="15.75" style="105" customWidth="1"/>
    <col min="4739" max="4739" width="44.25" style="105" customWidth="1"/>
    <col min="4740" max="4740" width="16.5" style="105" customWidth="1"/>
    <col min="4741" max="4741" width="21.5" style="105" customWidth="1"/>
    <col min="4742" max="4742" width="23.25" style="105" customWidth="1"/>
    <col min="4743" max="4743" width="15.875" style="105" customWidth="1"/>
    <col min="4744" max="4744" width="21.5" style="105" customWidth="1"/>
    <col min="4745" max="4745" width="19.375" style="105" customWidth="1"/>
    <col min="4746" max="4746" width="20.75" style="105" customWidth="1"/>
    <col min="4747" max="4747" width="12.5" style="105" customWidth="1"/>
    <col min="4748" max="4748" width="22.625" style="105" customWidth="1"/>
    <col min="4749" max="4749" width="19.75" style="105" customWidth="1"/>
    <col min="4750" max="4750" width="12.75" style="105" customWidth="1"/>
    <col min="4751" max="4751" width="12.5" style="105" customWidth="1"/>
    <col min="4752" max="4752" width="17.125" style="105" customWidth="1"/>
    <col min="4753" max="4753" width="20.375" style="105" customWidth="1"/>
    <col min="4754" max="4754" width="18.25" style="105" customWidth="1"/>
    <col min="4755" max="4755" width="17.375" style="105" customWidth="1"/>
    <col min="4756" max="4756" width="19.75" style="105" customWidth="1"/>
    <col min="4757" max="4757" width="19.5" style="105" customWidth="1"/>
    <col min="4758" max="4758" width="7.75" style="105" customWidth="1"/>
    <col min="4759" max="4759" width="13" style="105" customWidth="1"/>
    <col min="4760" max="4760" width="31.25" style="105" customWidth="1"/>
    <col min="4761" max="4761" width="12.75" style="105" customWidth="1"/>
    <col min="4762" max="4762" width="14.625" style="105" customWidth="1"/>
    <col min="4763" max="4763" width="34.75" style="105" customWidth="1"/>
    <col min="4764" max="4764" width="10.375" style="105" customWidth="1"/>
    <col min="4765" max="4765" width="27.625" style="105" customWidth="1"/>
    <col min="4766" max="4766" width="13.375" style="105" customWidth="1"/>
    <col min="4767" max="4767" width="23.75" style="105" customWidth="1"/>
    <col min="4768" max="4768" width="18.875" style="105" customWidth="1"/>
    <col min="4769" max="4769" width="19.125" style="105" customWidth="1"/>
    <col min="4770" max="4770" width="18.25" style="105" customWidth="1"/>
    <col min="4771" max="4771" width="15" style="105" customWidth="1"/>
    <col min="4772" max="4985" width="9" style="105"/>
    <col min="4986" max="4986" width="11.875" style="105" customWidth="1"/>
    <col min="4987" max="4987" width="28.625" style="105" customWidth="1"/>
    <col min="4988" max="4988" width="4.5" style="105" customWidth="1"/>
    <col min="4989" max="4989" width="7" style="105" customWidth="1"/>
    <col min="4990" max="4990" width="11.875" style="105" customWidth="1"/>
    <col min="4991" max="4991" width="20.125" style="105" customWidth="1"/>
    <col min="4992" max="4992" width="14.75" style="105" customWidth="1"/>
    <col min="4993" max="4993" width="12.875" style="105" customWidth="1"/>
    <col min="4994" max="4994" width="15.75" style="105" customWidth="1"/>
    <col min="4995" max="4995" width="44.25" style="105" customWidth="1"/>
    <col min="4996" max="4996" width="16.5" style="105" customWidth="1"/>
    <col min="4997" max="4997" width="21.5" style="105" customWidth="1"/>
    <col min="4998" max="4998" width="23.25" style="105" customWidth="1"/>
    <col min="4999" max="4999" width="15.875" style="105" customWidth="1"/>
    <col min="5000" max="5000" width="21.5" style="105" customWidth="1"/>
    <col min="5001" max="5001" width="19.375" style="105" customWidth="1"/>
    <col min="5002" max="5002" width="20.75" style="105" customWidth="1"/>
    <col min="5003" max="5003" width="12.5" style="105" customWidth="1"/>
    <col min="5004" max="5004" width="22.625" style="105" customWidth="1"/>
    <col min="5005" max="5005" width="19.75" style="105" customWidth="1"/>
    <col min="5006" max="5006" width="12.75" style="105" customWidth="1"/>
    <col min="5007" max="5007" width="12.5" style="105" customWidth="1"/>
    <col min="5008" max="5008" width="17.125" style="105" customWidth="1"/>
    <col min="5009" max="5009" width="20.375" style="105" customWidth="1"/>
    <col min="5010" max="5010" width="18.25" style="105" customWidth="1"/>
    <col min="5011" max="5011" width="17.375" style="105" customWidth="1"/>
    <col min="5012" max="5012" width="19.75" style="105" customWidth="1"/>
    <col min="5013" max="5013" width="19.5" style="105" customWidth="1"/>
    <col min="5014" max="5014" width="7.75" style="105" customWidth="1"/>
    <col min="5015" max="5015" width="13" style="105" customWidth="1"/>
    <col min="5016" max="5016" width="31.25" style="105" customWidth="1"/>
    <col min="5017" max="5017" width="12.75" style="105" customWidth="1"/>
    <col min="5018" max="5018" width="14.625" style="105" customWidth="1"/>
    <col min="5019" max="5019" width="34.75" style="105" customWidth="1"/>
    <col min="5020" max="5020" width="10.375" style="105" customWidth="1"/>
    <col min="5021" max="5021" width="27.625" style="105" customWidth="1"/>
    <col min="5022" max="5022" width="13.375" style="105" customWidth="1"/>
    <col min="5023" max="5023" width="23.75" style="105" customWidth="1"/>
    <col min="5024" max="5024" width="18.875" style="105" customWidth="1"/>
    <col min="5025" max="5025" width="19.125" style="105" customWidth="1"/>
    <col min="5026" max="5026" width="18.25" style="105" customWidth="1"/>
    <col min="5027" max="5027" width="15" style="105" customWidth="1"/>
    <col min="5028" max="5241" width="9" style="105"/>
    <col min="5242" max="5242" width="11.875" style="105" customWidth="1"/>
    <col min="5243" max="5243" width="28.625" style="105" customWidth="1"/>
    <col min="5244" max="5244" width="4.5" style="105" customWidth="1"/>
    <col min="5245" max="5245" width="7" style="105" customWidth="1"/>
    <col min="5246" max="5246" width="11.875" style="105" customWidth="1"/>
    <col min="5247" max="5247" width="20.125" style="105" customWidth="1"/>
    <col min="5248" max="5248" width="14.75" style="105" customWidth="1"/>
    <col min="5249" max="5249" width="12.875" style="105" customWidth="1"/>
    <col min="5250" max="5250" width="15.75" style="105" customWidth="1"/>
    <col min="5251" max="5251" width="44.25" style="105" customWidth="1"/>
    <col min="5252" max="5252" width="16.5" style="105" customWidth="1"/>
    <col min="5253" max="5253" width="21.5" style="105" customWidth="1"/>
    <col min="5254" max="5254" width="23.25" style="105" customWidth="1"/>
    <col min="5255" max="5255" width="15.875" style="105" customWidth="1"/>
    <col min="5256" max="5256" width="21.5" style="105" customWidth="1"/>
    <col min="5257" max="5257" width="19.375" style="105" customWidth="1"/>
    <col min="5258" max="5258" width="20.75" style="105" customWidth="1"/>
    <col min="5259" max="5259" width="12.5" style="105" customWidth="1"/>
    <col min="5260" max="5260" width="22.625" style="105" customWidth="1"/>
    <col min="5261" max="5261" width="19.75" style="105" customWidth="1"/>
    <col min="5262" max="5262" width="12.75" style="105" customWidth="1"/>
    <col min="5263" max="5263" width="12.5" style="105" customWidth="1"/>
    <col min="5264" max="5264" width="17.125" style="105" customWidth="1"/>
    <col min="5265" max="5265" width="20.375" style="105" customWidth="1"/>
    <col min="5266" max="5266" width="18.25" style="105" customWidth="1"/>
    <col min="5267" max="5267" width="17.375" style="105" customWidth="1"/>
    <col min="5268" max="5268" width="19.75" style="105" customWidth="1"/>
    <col min="5269" max="5269" width="19.5" style="105" customWidth="1"/>
    <col min="5270" max="5270" width="7.75" style="105" customWidth="1"/>
    <col min="5271" max="5271" width="13" style="105" customWidth="1"/>
    <col min="5272" max="5272" width="31.25" style="105" customWidth="1"/>
    <col min="5273" max="5273" width="12.75" style="105" customWidth="1"/>
    <col min="5274" max="5274" width="14.625" style="105" customWidth="1"/>
    <col min="5275" max="5275" width="34.75" style="105" customWidth="1"/>
    <col min="5276" max="5276" width="10.375" style="105" customWidth="1"/>
    <col min="5277" max="5277" width="27.625" style="105" customWidth="1"/>
    <col min="5278" max="5278" width="13.375" style="105" customWidth="1"/>
    <col min="5279" max="5279" width="23.75" style="105" customWidth="1"/>
    <col min="5280" max="5280" width="18.875" style="105" customWidth="1"/>
    <col min="5281" max="5281" width="19.125" style="105" customWidth="1"/>
    <col min="5282" max="5282" width="18.25" style="105" customWidth="1"/>
    <col min="5283" max="5283" width="15" style="105" customWidth="1"/>
    <col min="5284" max="5497" width="9" style="105"/>
    <col min="5498" max="5498" width="11.875" style="105" customWidth="1"/>
    <col min="5499" max="5499" width="28.625" style="105" customWidth="1"/>
    <col min="5500" max="5500" width="4.5" style="105" customWidth="1"/>
    <col min="5501" max="5501" width="7" style="105" customWidth="1"/>
    <col min="5502" max="5502" width="11.875" style="105" customWidth="1"/>
    <col min="5503" max="5503" width="20.125" style="105" customWidth="1"/>
    <col min="5504" max="5504" width="14.75" style="105" customWidth="1"/>
    <col min="5505" max="5505" width="12.875" style="105" customWidth="1"/>
    <col min="5506" max="5506" width="15.75" style="105" customWidth="1"/>
    <col min="5507" max="5507" width="44.25" style="105" customWidth="1"/>
    <col min="5508" max="5508" width="16.5" style="105" customWidth="1"/>
    <col min="5509" max="5509" width="21.5" style="105" customWidth="1"/>
    <col min="5510" max="5510" width="23.25" style="105" customWidth="1"/>
    <col min="5511" max="5511" width="15.875" style="105" customWidth="1"/>
    <col min="5512" max="5512" width="21.5" style="105" customWidth="1"/>
    <col min="5513" max="5513" width="19.375" style="105" customWidth="1"/>
    <col min="5514" max="5514" width="20.75" style="105" customWidth="1"/>
    <col min="5515" max="5515" width="12.5" style="105" customWidth="1"/>
    <col min="5516" max="5516" width="22.625" style="105" customWidth="1"/>
    <col min="5517" max="5517" width="19.75" style="105" customWidth="1"/>
    <col min="5518" max="5518" width="12.75" style="105" customWidth="1"/>
    <col min="5519" max="5519" width="12.5" style="105" customWidth="1"/>
    <col min="5520" max="5520" width="17.125" style="105" customWidth="1"/>
    <col min="5521" max="5521" width="20.375" style="105" customWidth="1"/>
    <col min="5522" max="5522" width="18.25" style="105" customWidth="1"/>
    <col min="5523" max="5523" width="17.375" style="105" customWidth="1"/>
    <col min="5524" max="5524" width="19.75" style="105" customWidth="1"/>
    <col min="5525" max="5525" width="19.5" style="105" customWidth="1"/>
    <col min="5526" max="5526" width="7.75" style="105" customWidth="1"/>
    <col min="5527" max="5527" width="13" style="105" customWidth="1"/>
    <col min="5528" max="5528" width="31.25" style="105" customWidth="1"/>
    <col min="5529" max="5529" width="12.75" style="105" customWidth="1"/>
    <col min="5530" max="5530" width="14.625" style="105" customWidth="1"/>
    <col min="5531" max="5531" width="34.75" style="105" customWidth="1"/>
    <col min="5532" max="5532" width="10.375" style="105" customWidth="1"/>
    <col min="5533" max="5533" width="27.625" style="105" customWidth="1"/>
    <col min="5534" max="5534" width="13.375" style="105" customWidth="1"/>
    <col min="5535" max="5535" width="23.75" style="105" customWidth="1"/>
    <col min="5536" max="5536" width="18.875" style="105" customWidth="1"/>
    <col min="5537" max="5537" width="19.125" style="105" customWidth="1"/>
    <col min="5538" max="5538" width="18.25" style="105" customWidth="1"/>
    <col min="5539" max="5539" width="15" style="105" customWidth="1"/>
    <col min="5540" max="5753" width="9" style="105"/>
    <col min="5754" max="5754" width="11.875" style="105" customWidth="1"/>
    <col min="5755" max="5755" width="28.625" style="105" customWidth="1"/>
    <col min="5756" max="5756" width="4.5" style="105" customWidth="1"/>
    <col min="5757" max="5757" width="7" style="105" customWidth="1"/>
    <col min="5758" max="5758" width="11.875" style="105" customWidth="1"/>
    <col min="5759" max="5759" width="20.125" style="105" customWidth="1"/>
    <col min="5760" max="5760" width="14.75" style="105" customWidth="1"/>
    <col min="5761" max="5761" width="12.875" style="105" customWidth="1"/>
    <col min="5762" max="5762" width="15.75" style="105" customWidth="1"/>
    <col min="5763" max="5763" width="44.25" style="105" customWidth="1"/>
    <col min="5764" max="5764" width="16.5" style="105" customWidth="1"/>
    <col min="5765" max="5765" width="21.5" style="105" customWidth="1"/>
    <col min="5766" max="5766" width="23.25" style="105" customWidth="1"/>
    <col min="5767" max="5767" width="15.875" style="105" customWidth="1"/>
    <col min="5768" max="5768" width="21.5" style="105" customWidth="1"/>
    <col min="5769" max="5769" width="19.375" style="105" customWidth="1"/>
    <col min="5770" max="5770" width="20.75" style="105" customWidth="1"/>
    <col min="5771" max="5771" width="12.5" style="105" customWidth="1"/>
    <col min="5772" max="5772" width="22.625" style="105" customWidth="1"/>
    <col min="5773" max="5773" width="19.75" style="105" customWidth="1"/>
    <col min="5774" max="5774" width="12.75" style="105" customWidth="1"/>
    <col min="5775" max="5775" width="12.5" style="105" customWidth="1"/>
    <col min="5776" max="5776" width="17.125" style="105" customWidth="1"/>
    <col min="5777" max="5777" width="20.375" style="105" customWidth="1"/>
    <col min="5778" max="5778" width="18.25" style="105" customWidth="1"/>
    <col min="5779" max="5779" width="17.375" style="105" customWidth="1"/>
    <col min="5780" max="5780" width="19.75" style="105" customWidth="1"/>
    <col min="5781" max="5781" width="19.5" style="105" customWidth="1"/>
    <col min="5782" max="5782" width="7.75" style="105" customWidth="1"/>
    <col min="5783" max="5783" width="13" style="105" customWidth="1"/>
    <col min="5784" max="5784" width="31.25" style="105" customWidth="1"/>
    <col min="5785" max="5785" width="12.75" style="105" customWidth="1"/>
    <col min="5786" max="5786" width="14.625" style="105" customWidth="1"/>
    <col min="5787" max="5787" width="34.75" style="105" customWidth="1"/>
    <col min="5788" max="5788" width="10.375" style="105" customWidth="1"/>
    <col min="5789" max="5789" width="27.625" style="105" customWidth="1"/>
    <col min="5790" max="5790" width="13.375" style="105" customWidth="1"/>
    <col min="5791" max="5791" width="23.75" style="105" customWidth="1"/>
    <col min="5792" max="5792" width="18.875" style="105" customWidth="1"/>
    <col min="5793" max="5793" width="19.125" style="105" customWidth="1"/>
    <col min="5794" max="5794" width="18.25" style="105" customWidth="1"/>
    <col min="5795" max="5795" width="15" style="105" customWidth="1"/>
    <col min="5796" max="6009" width="9" style="105"/>
    <col min="6010" max="6010" width="11.875" style="105" customWidth="1"/>
    <col min="6011" max="6011" width="28.625" style="105" customWidth="1"/>
    <col min="6012" max="6012" width="4.5" style="105" customWidth="1"/>
    <col min="6013" max="6013" width="7" style="105" customWidth="1"/>
    <col min="6014" max="6014" width="11.875" style="105" customWidth="1"/>
    <col min="6015" max="6015" width="20.125" style="105" customWidth="1"/>
    <col min="6016" max="6016" width="14.75" style="105" customWidth="1"/>
    <col min="6017" max="6017" width="12.875" style="105" customWidth="1"/>
    <col min="6018" max="6018" width="15.75" style="105" customWidth="1"/>
    <col min="6019" max="6019" width="44.25" style="105" customWidth="1"/>
    <col min="6020" max="6020" width="16.5" style="105" customWidth="1"/>
    <col min="6021" max="6021" width="21.5" style="105" customWidth="1"/>
    <col min="6022" max="6022" width="23.25" style="105" customWidth="1"/>
    <col min="6023" max="6023" width="15.875" style="105" customWidth="1"/>
    <col min="6024" max="6024" width="21.5" style="105" customWidth="1"/>
    <col min="6025" max="6025" width="19.375" style="105" customWidth="1"/>
    <col min="6026" max="6026" width="20.75" style="105" customWidth="1"/>
    <col min="6027" max="6027" width="12.5" style="105" customWidth="1"/>
    <col min="6028" max="6028" width="22.625" style="105" customWidth="1"/>
    <col min="6029" max="6029" width="19.75" style="105" customWidth="1"/>
    <col min="6030" max="6030" width="12.75" style="105" customWidth="1"/>
    <col min="6031" max="6031" width="12.5" style="105" customWidth="1"/>
    <col min="6032" max="6032" width="17.125" style="105" customWidth="1"/>
    <col min="6033" max="6033" width="20.375" style="105" customWidth="1"/>
    <col min="6034" max="6034" width="18.25" style="105" customWidth="1"/>
    <col min="6035" max="6035" width="17.375" style="105" customWidth="1"/>
    <col min="6036" max="6036" width="19.75" style="105" customWidth="1"/>
    <col min="6037" max="6037" width="19.5" style="105" customWidth="1"/>
    <col min="6038" max="6038" width="7.75" style="105" customWidth="1"/>
    <col min="6039" max="6039" width="13" style="105" customWidth="1"/>
    <col min="6040" max="6040" width="31.25" style="105" customWidth="1"/>
    <col min="6041" max="6041" width="12.75" style="105" customWidth="1"/>
    <col min="6042" max="6042" width="14.625" style="105" customWidth="1"/>
    <col min="6043" max="6043" width="34.75" style="105" customWidth="1"/>
    <col min="6044" max="6044" width="10.375" style="105" customWidth="1"/>
    <col min="6045" max="6045" width="27.625" style="105" customWidth="1"/>
    <col min="6046" max="6046" width="13.375" style="105" customWidth="1"/>
    <col min="6047" max="6047" width="23.75" style="105" customWidth="1"/>
    <col min="6048" max="6048" width="18.875" style="105" customWidth="1"/>
    <col min="6049" max="6049" width="19.125" style="105" customWidth="1"/>
    <col min="6050" max="6050" width="18.25" style="105" customWidth="1"/>
    <col min="6051" max="6051" width="15" style="105" customWidth="1"/>
    <col min="6052" max="6265" width="9" style="105"/>
    <col min="6266" max="6266" width="11.875" style="105" customWidth="1"/>
    <col min="6267" max="6267" width="28.625" style="105" customWidth="1"/>
    <col min="6268" max="6268" width="4.5" style="105" customWidth="1"/>
    <col min="6269" max="6269" width="7" style="105" customWidth="1"/>
    <col min="6270" max="6270" width="11.875" style="105" customWidth="1"/>
    <col min="6271" max="6271" width="20.125" style="105" customWidth="1"/>
    <col min="6272" max="6272" width="14.75" style="105" customWidth="1"/>
    <col min="6273" max="6273" width="12.875" style="105" customWidth="1"/>
    <col min="6274" max="6274" width="15.75" style="105" customWidth="1"/>
    <col min="6275" max="6275" width="44.25" style="105" customWidth="1"/>
    <col min="6276" max="6276" width="16.5" style="105" customWidth="1"/>
    <col min="6277" max="6277" width="21.5" style="105" customWidth="1"/>
    <col min="6278" max="6278" width="23.25" style="105" customWidth="1"/>
    <col min="6279" max="6279" width="15.875" style="105" customWidth="1"/>
    <col min="6280" max="6280" width="21.5" style="105" customWidth="1"/>
    <col min="6281" max="6281" width="19.375" style="105" customWidth="1"/>
    <col min="6282" max="6282" width="20.75" style="105" customWidth="1"/>
    <col min="6283" max="6283" width="12.5" style="105" customWidth="1"/>
    <col min="6284" max="6284" width="22.625" style="105" customWidth="1"/>
    <col min="6285" max="6285" width="19.75" style="105" customWidth="1"/>
    <col min="6286" max="6286" width="12.75" style="105" customWidth="1"/>
    <col min="6287" max="6287" width="12.5" style="105" customWidth="1"/>
    <col min="6288" max="6288" width="17.125" style="105" customWidth="1"/>
    <col min="6289" max="6289" width="20.375" style="105" customWidth="1"/>
    <col min="6290" max="6290" width="18.25" style="105" customWidth="1"/>
    <col min="6291" max="6291" width="17.375" style="105" customWidth="1"/>
    <col min="6292" max="6292" width="19.75" style="105" customWidth="1"/>
    <col min="6293" max="6293" width="19.5" style="105" customWidth="1"/>
    <col min="6294" max="6294" width="7.75" style="105" customWidth="1"/>
    <col min="6295" max="6295" width="13" style="105" customWidth="1"/>
    <col min="6296" max="6296" width="31.25" style="105" customWidth="1"/>
    <col min="6297" max="6297" width="12.75" style="105" customWidth="1"/>
    <col min="6298" max="6298" width="14.625" style="105" customWidth="1"/>
    <col min="6299" max="6299" width="34.75" style="105" customWidth="1"/>
    <col min="6300" max="6300" width="10.375" style="105" customWidth="1"/>
    <col min="6301" max="6301" width="27.625" style="105" customWidth="1"/>
    <col min="6302" max="6302" width="13.375" style="105" customWidth="1"/>
    <col min="6303" max="6303" width="23.75" style="105" customWidth="1"/>
    <col min="6304" max="6304" width="18.875" style="105" customWidth="1"/>
    <col min="6305" max="6305" width="19.125" style="105" customWidth="1"/>
    <col min="6306" max="6306" width="18.25" style="105" customWidth="1"/>
    <col min="6307" max="6307" width="15" style="105" customWidth="1"/>
    <col min="6308" max="6521" width="9" style="105"/>
    <col min="6522" max="6522" width="11.875" style="105" customWidth="1"/>
    <col min="6523" max="6523" width="28.625" style="105" customWidth="1"/>
    <col min="6524" max="6524" width="4.5" style="105" customWidth="1"/>
    <col min="6525" max="6525" width="7" style="105" customWidth="1"/>
    <col min="6526" max="6526" width="11.875" style="105" customWidth="1"/>
    <col min="6527" max="6527" width="20.125" style="105" customWidth="1"/>
    <col min="6528" max="6528" width="14.75" style="105" customWidth="1"/>
    <col min="6529" max="6529" width="12.875" style="105" customWidth="1"/>
    <col min="6530" max="6530" width="15.75" style="105" customWidth="1"/>
    <col min="6531" max="6531" width="44.25" style="105" customWidth="1"/>
    <col min="6532" max="6532" width="16.5" style="105" customWidth="1"/>
    <col min="6533" max="6533" width="21.5" style="105" customWidth="1"/>
    <col min="6534" max="6534" width="23.25" style="105" customWidth="1"/>
    <col min="6535" max="6535" width="15.875" style="105" customWidth="1"/>
    <col min="6536" max="6536" width="21.5" style="105" customWidth="1"/>
    <col min="6537" max="6537" width="19.375" style="105" customWidth="1"/>
    <col min="6538" max="6538" width="20.75" style="105" customWidth="1"/>
    <col min="6539" max="6539" width="12.5" style="105" customWidth="1"/>
    <col min="6540" max="6540" width="22.625" style="105" customWidth="1"/>
    <col min="6541" max="6541" width="19.75" style="105" customWidth="1"/>
    <col min="6542" max="6542" width="12.75" style="105" customWidth="1"/>
    <col min="6543" max="6543" width="12.5" style="105" customWidth="1"/>
    <col min="6544" max="6544" width="17.125" style="105" customWidth="1"/>
    <col min="6545" max="6545" width="20.375" style="105" customWidth="1"/>
    <col min="6546" max="6546" width="18.25" style="105" customWidth="1"/>
    <col min="6547" max="6547" width="17.375" style="105" customWidth="1"/>
    <col min="6548" max="6548" width="19.75" style="105" customWidth="1"/>
    <col min="6549" max="6549" width="19.5" style="105" customWidth="1"/>
    <col min="6550" max="6550" width="7.75" style="105" customWidth="1"/>
    <col min="6551" max="6551" width="13" style="105" customWidth="1"/>
    <col min="6552" max="6552" width="31.25" style="105" customWidth="1"/>
    <col min="6553" max="6553" width="12.75" style="105" customWidth="1"/>
    <col min="6554" max="6554" width="14.625" style="105" customWidth="1"/>
    <col min="6555" max="6555" width="34.75" style="105" customWidth="1"/>
    <col min="6556" max="6556" width="10.375" style="105" customWidth="1"/>
    <col min="6557" max="6557" width="27.625" style="105" customWidth="1"/>
    <col min="6558" max="6558" width="13.375" style="105" customWidth="1"/>
    <col min="6559" max="6559" width="23.75" style="105" customWidth="1"/>
    <col min="6560" max="6560" width="18.875" style="105" customWidth="1"/>
    <col min="6561" max="6561" width="19.125" style="105" customWidth="1"/>
    <col min="6562" max="6562" width="18.25" style="105" customWidth="1"/>
    <col min="6563" max="6563" width="15" style="105" customWidth="1"/>
    <col min="6564" max="6777" width="9" style="105"/>
    <col min="6778" max="6778" width="11.875" style="105" customWidth="1"/>
    <col min="6779" max="6779" width="28.625" style="105" customWidth="1"/>
    <col min="6780" max="6780" width="4.5" style="105" customWidth="1"/>
    <col min="6781" max="6781" width="7" style="105" customWidth="1"/>
    <col min="6782" max="6782" width="11.875" style="105" customWidth="1"/>
    <col min="6783" max="6783" width="20.125" style="105" customWidth="1"/>
    <col min="6784" max="6784" width="14.75" style="105" customWidth="1"/>
    <col min="6785" max="6785" width="12.875" style="105" customWidth="1"/>
    <col min="6786" max="6786" width="15.75" style="105" customWidth="1"/>
    <col min="6787" max="6787" width="44.25" style="105" customWidth="1"/>
    <col min="6788" max="6788" width="16.5" style="105" customWidth="1"/>
    <col min="6789" max="6789" width="21.5" style="105" customWidth="1"/>
    <col min="6790" max="6790" width="23.25" style="105" customWidth="1"/>
    <col min="6791" max="6791" width="15.875" style="105" customWidth="1"/>
    <col min="6792" max="6792" width="21.5" style="105" customWidth="1"/>
    <col min="6793" max="6793" width="19.375" style="105" customWidth="1"/>
    <col min="6794" max="6794" width="20.75" style="105" customWidth="1"/>
    <col min="6795" max="6795" width="12.5" style="105" customWidth="1"/>
    <col min="6796" max="6796" width="22.625" style="105" customWidth="1"/>
    <col min="6797" max="6797" width="19.75" style="105" customWidth="1"/>
    <col min="6798" max="6798" width="12.75" style="105" customWidth="1"/>
    <col min="6799" max="6799" width="12.5" style="105" customWidth="1"/>
    <col min="6800" max="6800" width="17.125" style="105" customWidth="1"/>
    <col min="6801" max="6801" width="20.375" style="105" customWidth="1"/>
    <col min="6802" max="6802" width="18.25" style="105" customWidth="1"/>
    <col min="6803" max="6803" width="17.375" style="105" customWidth="1"/>
    <col min="6804" max="6804" width="19.75" style="105" customWidth="1"/>
    <col min="6805" max="6805" width="19.5" style="105" customWidth="1"/>
    <col min="6806" max="6806" width="7.75" style="105" customWidth="1"/>
    <col min="6807" max="6807" width="13" style="105" customWidth="1"/>
    <col min="6808" max="6808" width="31.25" style="105" customWidth="1"/>
    <col min="6809" max="6809" width="12.75" style="105" customWidth="1"/>
    <col min="6810" max="6810" width="14.625" style="105" customWidth="1"/>
    <col min="6811" max="6811" width="34.75" style="105" customWidth="1"/>
    <col min="6812" max="6812" width="10.375" style="105" customWidth="1"/>
    <col min="6813" max="6813" width="27.625" style="105" customWidth="1"/>
    <col min="6814" max="6814" width="13.375" style="105" customWidth="1"/>
    <col min="6815" max="6815" width="23.75" style="105" customWidth="1"/>
    <col min="6816" max="6816" width="18.875" style="105" customWidth="1"/>
    <col min="6817" max="6817" width="19.125" style="105" customWidth="1"/>
    <col min="6818" max="6818" width="18.25" style="105" customWidth="1"/>
    <col min="6819" max="6819" width="15" style="105" customWidth="1"/>
    <col min="6820" max="7033" width="9" style="105"/>
    <col min="7034" max="7034" width="11.875" style="105" customWidth="1"/>
    <col min="7035" max="7035" width="28.625" style="105" customWidth="1"/>
    <col min="7036" max="7036" width="4.5" style="105" customWidth="1"/>
    <col min="7037" max="7037" width="7" style="105" customWidth="1"/>
    <col min="7038" max="7038" width="11.875" style="105" customWidth="1"/>
    <col min="7039" max="7039" width="20.125" style="105" customWidth="1"/>
    <col min="7040" max="7040" width="14.75" style="105" customWidth="1"/>
    <col min="7041" max="7041" width="12.875" style="105" customWidth="1"/>
    <col min="7042" max="7042" width="15.75" style="105" customWidth="1"/>
    <col min="7043" max="7043" width="44.25" style="105" customWidth="1"/>
    <col min="7044" max="7044" width="16.5" style="105" customWidth="1"/>
    <col min="7045" max="7045" width="21.5" style="105" customWidth="1"/>
    <col min="7046" max="7046" width="23.25" style="105" customWidth="1"/>
    <col min="7047" max="7047" width="15.875" style="105" customWidth="1"/>
    <col min="7048" max="7048" width="21.5" style="105" customWidth="1"/>
    <col min="7049" max="7049" width="19.375" style="105" customWidth="1"/>
    <col min="7050" max="7050" width="20.75" style="105" customWidth="1"/>
    <col min="7051" max="7051" width="12.5" style="105" customWidth="1"/>
    <col min="7052" max="7052" width="22.625" style="105" customWidth="1"/>
    <col min="7053" max="7053" width="19.75" style="105" customWidth="1"/>
    <col min="7054" max="7054" width="12.75" style="105" customWidth="1"/>
    <col min="7055" max="7055" width="12.5" style="105" customWidth="1"/>
    <col min="7056" max="7056" width="17.125" style="105" customWidth="1"/>
    <col min="7057" max="7057" width="20.375" style="105" customWidth="1"/>
    <col min="7058" max="7058" width="18.25" style="105" customWidth="1"/>
    <col min="7059" max="7059" width="17.375" style="105" customWidth="1"/>
    <col min="7060" max="7060" width="19.75" style="105" customWidth="1"/>
    <col min="7061" max="7061" width="19.5" style="105" customWidth="1"/>
    <col min="7062" max="7062" width="7.75" style="105" customWidth="1"/>
    <col min="7063" max="7063" width="13" style="105" customWidth="1"/>
    <col min="7064" max="7064" width="31.25" style="105" customWidth="1"/>
    <col min="7065" max="7065" width="12.75" style="105" customWidth="1"/>
    <col min="7066" max="7066" width="14.625" style="105" customWidth="1"/>
    <col min="7067" max="7067" width="34.75" style="105" customWidth="1"/>
    <col min="7068" max="7068" width="10.375" style="105" customWidth="1"/>
    <col min="7069" max="7069" width="27.625" style="105" customWidth="1"/>
    <col min="7070" max="7070" width="13.375" style="105" customWidth="1"/>
    <col min="7071" max="7071" width="23.75" style="105" customWidth="1"/>
    <col min="7072" max="7072" width="18.875" style="105" customWidth="1"/>
    <col min="7073" max="7073" width="19.125" style="105" customWidth="1"/>
    <col min="7074" max="7074" width="18.25" style="105" customWidth="1"/>
    <col min="7075" max="7075" width="15" style="105" customWidth="1"/>
    <col min="7076" max="7289" width="9" style="105"/>
    <col min="7290" max="7290" width="11.875" style="105" customWidth="1"/>
    <col min="7291" max="7291" width="28.625" style="105" customWidth="1"/>
    <col min="7292" max="7292" width="4.5" style="105" customWidth="1"/>
    <col min="7293" max="7293" width="7" style="105" customWidth="1"/>
    <col min="7294" max="7294" width="11.875" style="105" customWidth="1"/>
    <col min="7295" max="7295" width="20.125" style="105" customWidth="1"/>
    <col min="7296" max="7296" width="14.75" style="105" customWidth="1"/>
    <col min="7297" max="7297" width="12.875" style="105" customWidth="1"/>
    <col min="7298" max="7298" width="15.75" style="105" customWidth="1"/>
    <col min="7299" max="7299" width="44.25" style="105" customWidth="1"/>
    <col min="7300" max="7300" width="16.5" style="105" customWidth="1"/>
    <col min="7301" max="7301" width="21.5" style="105" customWidth="1"/>
    <col min="7302" max="7302" width="23.25" style="105" customWidth="1"/>
    <col min="7303" max="7303" width="15.875" style="105" customWidth="1"/>
    <col min="7304" max="7304" width="21.5" style="105" customWidth="1"/>
    <col min="7305" max="7305" width="19.375" style="105" customWidth="1"/>
    <col min="7306" max="7306" width="20.75" style="105" customWidth="1"/>
    <col min="7307" max="7307" width="12.5" style="105" customWidth="1"/>
    <col min="7308" max="7308" width="22.625" style="105" customWidth="1"/>
    <col min="7309" max="7309" width="19.75" style="105" customWidth="1"/>
    <col min="7310" max="7310" width="12.75" style="105" customWidth="1"/>
    <col min="7311" max="7311" width="12.5" style="105" customWidth="1"/>
    <col min="7312" max="7312" width="17.125" style="105" customWidth="1"/>
    <col min="7313" max="7313" width="20.375" style="105" customWidth="1"/>
    <col min="7314" max="7314" width="18.25" style="105" customWidth="1"/>
    <col min="7315" max="7315" width="17.375" style="105" customWidth="1"/>
    <col min="7316" max="7316" width="19.75" style="105" customWidth="1"/>
    <col min="7317" max="7317" width="19.5" style="105" customWidth="1"/>
    <col min="7318" max="7318" width="7.75" style="105" customWidth="1"/>
    <col min="7319" max="7319" width="13" style="105" customWidth="1"/>
    <col min="7320" max="7320" width="31.25" style="105" customWidth="1"/>
    <col min="7321" max="7321" width="12.75" style="105" customWidth="1"/>
    <col min="7322" max="7322" width="14.625" style="105" customWidth="1"/>
    <col min="7323" max="7323" width="34.75" style="105" customWidth="1"/>
    <col min="7324" max="7324" width="10.375" style="105" customWidth="1"/>
    <col min="7325" max="7325" width="27.625" style="105" customWidth="1"/>
    <col min="7326" max="7326" width="13.375" style="105" customWidth="1"/>
    <col min="7327" max="7327" width="23.75" style="105" customWidth="1"/>
    <col min="7328" max="7328" width="18.875" style="105" customWidth="1"/>
    <col min="7329" max="7329" width="19.125" style="105" customWidth="1"/>
    <col min="7330" max="7330" width="18.25" style="105" customWidth="1"/>
    <col min="7331" max="7331" width="15" style="105" customWidth="1"/>
    <col min="7332" max="7545" width="9" style="105"/>
    <col min="7546" max="7546" width="11.875" style="105" customWidth="1"/>
    <col min="7547" max="7547" width="28.625" style="105" customWidth="1"/>
    <col min="7548" max="7548" width="4.5" style="105" customWidth="1"/>
    <col min="7549" max="7549" width="7" style="105" customWidth="1"/>
    <col min="7550" max="7550" width="11.875" style="105" customWidth="1"/>
    <col min="7551" max="7551" width="20.125" style="105" customWidth="1"/>
    <col min="7552" max="7552" width="14.75" style="105" customWidth="1"/>
    <col min="7553" max="7553" width="12.875" style="105" customWidth="1"/>
    <col min="7554" max="7554" width="15.75" style="105" customWidth="1"/>
    <col min="7555" max="7555" width="44.25" style="105" customWidth="1"/>
    <col min="7556" max="7556" width="16.5" style="105" customWidth="1"/>
    <col min="7557" max="7557" width="21.5" style="105" customWidth="1"/>
    <col min="7558" max="7558" width="23.25" style="105" customWidth="1"/>
    <col min="7559" max="7559" width="15.875" style="105" customWidth="1"/>
    <col min="7560" max="7560" width="21.5" style="105" customWidth="1"/>
    <col min="7561" max="7561" width="19.375" style="105" customWidth="1"/>
    <col min="7562" max="7562" width="20.75" style="105" customWidth="1"/>
    <col min="7563" max="7563" width="12.5" style="105" customWidth="1"/>
    <col min="7564" max="7564" width="22.625" style="105" customWidth="1"/>
    <col min="7565" max="7565" width="19.75" style="105" customWidth="1"/>
    <col min="7566" max="7566" width="12.75" style="105" customWidth="1"/>
    <col min="7567" max="7567" width="12.5" style="105" customWidth="1"/>
    <col min="7568" max="7568" width="17.125" style="105" customWidth="1"/>
    <col min="7569" max="7569" width="20.375" style="105" customWidth="1"/>
    <col min="7570" max="7570" width="18.25" style="105" customWidth="1"/>
    <col min="7571" max="7571" width="17.375" style="105" customWidth="1"/>
    <col min="7572" max="7572" width="19.75" style="105" customWidth="1"/>
    <col min="7573" max="7573" width="19.5" style="105" customWidth="1"/>
    <col min="7574" max="7574" width="7.75" style="105" customWidth="1"/>
    <col min="7575" max="7575" width="13" style="105" customWidth="1"/>
    <col min="7576" max="7576" width="31.25" style="105" customWidth="1"/>
    <col min="7577" max="7577" width="12.75" style="105" customWidth="1"/>
    <col min="7578" max="7578" width="14.625" style="105" customWidth="1"/>
    <col min="7579" max="7579" width="34.75" style="105" customWidth="1"/>
    <col min="7580" max="7580" width="10.375" style="105" customWidth="1"/>
    <col min="7581" max="7581" width="27.625" style="105" customWidth="1"/>
    <col min="7582" max="7582" width="13.375" style="105" customWidth="1"/>
    <col min="7583" max="7583" width="23.75" style="105" customWidth="1"/>
    <col min="7584" max="7584" width="18.875" style="105" customWidth="1"/>
    <col min="7585" max="7585" width="19.125" style="105" customWidth="1"/>
    <col min="7586" max="7586" width="18.25" style="105" customWidth="1"/>
    <col min="7587" max="7587" width="15" style="105" customWidth="1"/>
    <col min="7588" max="7801" width="9" style="105"/>
    <col min="7802" max="7802" width="11.875" style="105" customWidth="1"/>
    <col min="7803" max="7803" width="28.625" style="105" customWidth="1"/>
    <col min="7804" max="7804" width="4.5" style="105" customWidth="1"/>
    <col min="7805" max="7805" width="7" style="105" customWidth="1"/>
    <col min="7806" max="7806" width="11.875" style="105" customWidth="1"/>
    <col min="7807" max="7807" width="20.125" style="105" customWidth="1"/>
    <col min="7808" max="7808" width="14.75" style="105" customWidth="1"/>
    <col min="7809" max="7809" width="12.875" style="105" customWidth="1"/>
    <col min="7810" max="7810" width="15.75" style="105" customWidth="1"/>
    <col min="7811" max="7811" width="44.25" style="105" customWidth="1"/>
    <col min="7812" max="7812" width="16.5" style="105" customWidth="1"/>
    <col min="7813" max="7813" width="21.5" style="105" customWidth="1"/>
    <col min="7814" max="7814" width="23.25" style="105" customWidth="1"/>
    <col min="7815" max="7815" width="15.875" style="105" customWidth="1"/>
    <col min="7816" max="7816" width="21.5" style="105" customWidth="1"/>
    <col min="7817" max="7817" width="19.375" style="105" customWidth="1"/>
    <col min="7818" max="7818" width="20.75" style="105" customWidth="1"/>
    <col min="7819" max="7819" width="12.5" style="105" customWidth="1"/>
    <col min="7820" max="7820" width="22.625" style="105" customWidth="1"/>
    <col min="7821" max="7821" width="19.75" style="105" customWidth="1"/>
    <col min="7822" max="7822" width="12.75" style="105" customWidth="1"/>
    <col min="7823" max="7823" width="12.5" style="105" customWidth="1"/>
    <col min="7824" max="7824" width="17.125" style="105" customWidth="1"/>
    <col min="7825" max="7825" width="20.375" style="105" customWidth="1"/>
    <col min="7826" max="7826" width="18.25" style="105" customWidth="1"/>
    <col min="7827" max="7827" width="17.375" style="105" customWidth="1"/>
    <col min="7828" max="7828" width="19.75" style="105" customWidth="1"/>
    <col min="7829" max="7829" width="19.5" style="105" customWidth="1"/>
    <col min="7830" max="7830" width="7.75" style="105" customWidth="1"/>
    <col min="7831" max="7831" width="13" style="105" customWidth="1"/>
    <col min="7832" max="7832" width="31.25" style="105" customWidth="1"/>
    <col min="7833" max="7833" width="12.75" style="105" customWidth="1"/>
    <col min="7834" max="7834" width="14.625" style="105" customWidth="1"/>
    <col min="7835" max="7835" width="34.75" style="105" customWidth="1"/>
    <col min="7836" max="7836" width="10.375" style="105" customWidth="1"/>
    <col min="7837" max="7837" width="27.625" style="105" customWidth="1"/>
    <col min="7838" max="7838" width="13.375" style="105" customWidth="1"/>
    <col min="7839" max="7839" width="23.75" style="105" customWidth="1"/>
    <col min="7840" max="7840" width="18.875" style="105" customWidth="1"/>
    <col min="7841" max="7841" width="19.125" style="105" customWidth="1"/>
    <col min="7842" max="7842" width="18.25" style="105" customWidth="1"/>
    <col min="7843" max="7843" width="15" style="105" customWidth="1"/>
    <col min="7844" max="8057" width="9" style="105"/>
    <col min="8058" max="8058" width="11.875" style="105" customWidth="1"/>
    <col min="8059" max="8059" width="28.625" style="105" customWidth="1"/>
    <col min="8060" max="8060" width="4.5" style="105" customWidth="1"/>
    <col min="8061" max="8061" width="7" style="105" customWidth="1"/>
    <col min="8062" max="8062" width="11.875" style="105" customWidth="1"/>
    <col min="8063" max="8063" width="20.125" style="105" customWidth="1"/>
    <col min="8064" max="8064" width="14.75" style="105" customWidth="1"/>
    <col min="8065" max="8065" width="12.875" style="105" customWidth="1"/>
    <col min="8066" max="8066" width="15.75" style="105" customWidth="1"/>
    <col min="8067" max="8067" width="44.25" style="105" customWidth="1"/>
    <col min="8068" max="8068" width="16.5" style="105" customWidth="1"/>
    <col min="8069" max="8069" width="21.5" style="105" customWidth="1"/>
    <col min="8070" max="8070" width="23.25" style="105" customWidth="1"/>
    <col min="8071" max="8071" width="15.875" style="105" customWidth="1"/>
    <col min="8072" max="8072" width="21.5" style="105" customWidth="1"/>
    <col min="8073" max="8073" width="19.375" style="105" customWidth="1"/>
    <col min="8074" max="8074" width="20.75" style="105" customWidth="1"/>
    <col min="8075" max="8075" width="12.5" style="105" customWidth="1"/>
    <col min="8076" max="8076" width="22.625" style="105" customWidth="1"/>
    <col min="8077" max="8077" width="19.75" style="105" customWidth="1"/>
    <col min="8078" max="8078" width="12.75" style="105" customWidth="1"/>
    <col min="8079" max="8079" width="12.5" style="105" customWidth="1"/>
    <col min="8080" max="8080" width="17.125" style="105" customWidth="1"/>
    <col min="8081" max="8081" width="20.375" style="105" customWidth="1"/>
    <col min="8082" max="8082" width="18.25" style="105" customWidth="1"/>
    <col min="8083" max="8083" width="17.375" style="105" customWidth="1"/>
    <col min="8084" max="8084" width="19.75" style="105" customWidth="1"/>
    <col min="8085" max="8085" width="19.5" style="105" customWidth="1"/>
    <col min="8086" max="8086" width="7.75" style="105" customWidth="1"/>
    <col min="8087" max="8087" width="13" style="105" customWidth="1"/>
    <col min="8088" max="8088" width="31.25" style="105" customWidth="1"/>
    <col min="8089" max="8089" width="12.75" style="105" customWidth="1"/>
    <col min="8090" max="8090" width="14.625" style="105" customWidth="1"/>
    <col min="8091" max="8091" width="34.75" style="105" customWidth="1"/>
    <col min="8092" max="8092" width="10.375" style="105" customWidth="1"/>
    <col min="8093" max="8093" width="27.625" style="105" customWidth="1"/>
    <col min="8094" max="8094" width="13.375" style="105" customWidth="1"/>
    <col min="8095" max="8095" width="23.75" style="105" customWidth="1"/>
    <col min="8096" max="8096" width="18.875" style="105" customWidth="1"/>
    <col min="8097" max="8097" width="19.125" style="105" customWidth="1"/>
    <col min="8098" max="8098" width="18.25" style="105" customWidth="1"/>
    <col min="8099" max="8099" width="15" style="105" customWidth="1"/>
    <col min="8100" max="8313" width="9" style="105"/>
    <col min="8314" max="8314" width="11.875" style="105" customWidth="1"/>
    <col min="8315" max="8315" width="28.625" style="105" customWidth="1"/>
    <col min="8316" max="8316" width="4.5" style="105" customWidth="1"/>
    <col min="8317" max="8317" width="7" style="105" customWidth="1"/>
    <col min="8318" max="8318" width="11.875" style="105" customWidth="1"/>
    <col min="8319" max="8319" width="20.125" style="105" customWidth="1"/>
    <col min="8320" max="8320" width="14.75" style="105" customWidth="1"/>
    <col min="8321" max="8321" width="12.875" style="105" customWidth="1"/>
    <col min="8322" max="8322" width="15.75" style="105" customWidth="1"/>
    <col min="8323" max="8323" width="44.25" style="105" customWidth="1"/>
    <col min="8324" max="8324" width="16.5" style="105" customWidth="1"/>
    <col min="8325" max="8325" width="21.5" style="105" customWidth="1"/>
    <col min="8326" max="8326" width="23.25" style="105" customWidth="1"/>
    <col min="8327" max="8327" width="15.875" style="105" customWidth="1"/>
    <col min="8328" max="8328" width="21.5" style="105" customWidth="1"/>
    <col min="8329" max="8329" width="19.375" style="105" customWidth="1"/>
    <col min="8330" max="8330" width="20.75" style="105" customWidth="1"/>
    <col min="8331" max="8331" width="12.5" style="105" customWidth="1"/>
    <col min="8332" max="8332" width="22.625" style="105" customWidth="1"/>
    <col min="8333" max="8333" width="19.75" style="105" customWidth="1"/>
    <col min="8334" max="8334" width="12.75" style="105" customWidth="1"/>
    <col min="8335" max="8335" width="12.5" style="105" customWidth="1"/>
    <col min="8336" max="8336" width="17.125" style="105" customWidth="1"/>
    <col min="8337" max="8337" width="20.375" style="105" customWidth="1"/>
    <col min="8338" max="8338" width="18.25" style="105" customWidth="1"/>
    <col min="8339" max="8339" width="17.375" style="105" customWidth="1"/>
    <col min="8340" max="8340" width="19.75" style="105" customWidth="1"/>
    <col min="8341" max="8341" width="19.5" style="105" customWidth="1"/>
    <col min="8342" max="8342" width="7.75" style="105" customWidth="1"/>
    <col min="8343" max="8343" width="13" style="105" customWidth="1"/>
    <col min="8344" max="8344" width="31.25" style="105" customWidth="1"/>
    <col min="8345" max="8345" width="12.75" style="105" customWidth="1"/>
    <col min="8346" max="8346" width="14.625" style="105" customWidth="1"/>
    <col min="8347" max="8347" width="34.75" style="105" customWidth="1"/>
    <col min="8348" max="8348" width="10.375" style="105" customWidth="1"/>
    <col min="8349" max="8349" width="27.625" style="105" customWidth="1"/>
    <col min="8350" max="8350" width="13.375" style="105" customWidth="1"/>
    <col min="8351" max="8351" width="23.75" style="105" customWidth="1"/>
    <col min="8352" max="8352" width="18.875" style="105" customWidth="1"/>
    <col min="8353" max="8353" width="19.125" style="105" customWidth="1"/>
    <col min="8354" max="8354" width="18.25" style="105" customWidth="1"/>
    <col min="8355" max="8355" width="15" style="105" customWidth="1"/>
    <col min="8356" max="8569" width="9" style="105"/>
    <col min="8570" max="8570" width="11.875" style="105" customWidth="1"/>
    <col min="8571" max="8571" width="28.625" style="105" customWidth="1"/>
    <col min="8572" max="8572" width="4.5" style="105" customWidth="1"/>
    <col min="8573" max="8573" width="7" style="105" customWidth="1"/>
    <col min="8574" max="8574" width="11.875" style="105" customWidth="1"/>
    <col min="8575" max="8575" width="20.125" style="105" customWidth="1"/>
    <col min="8576" max="8576" width="14.75" style="105" customWidth="1"/>
    <col min="8577" max="8577" width="12.875" style="105" customWidth="1"/>
    <col min="8578" max="8578" width="15.75" style="105" customWidth="1"/>
    <col min="8579" max="8579" width="44.25" style="105" customWidth="1"/>
    <col min="8580" max="8580" width="16.5" style="105" customWidth="1"/>
    <col min="8581" max="8581" width="21.5" style="105" customWidth="1"/>
    <col min="8582" max="8582" width="23.25" style="105" customWidth="1"/>
    <col min="8583" max="8583" width="15.875" style="105" customWidth="1"/>
    <col min="8584" max="8584" width="21.5" style="105" customWidth="1"/>
    <col min="8585" max="8585" width="19.375" style="105" customWidth="1"/>
    <col min="8586" max="8586" width="20.75" style="105" customWidth="1"/>
    <col min="8587" max="8587" width="12.5" style="105" customWidth="1"/>
    <col min="8588" max="8588" width="22.625" style="105" customWidth="1"/>
    <col min="8589" max="8589" width="19.75" style="105" customWidth="1"/>
    <col min="8590" max="8590" width="12.75" style="105" customWidth="1"/>
    <col min="8591" max="8591" width="12.5" style="105" customWidth="1"/>
    <col min="8592" max="8592" width="17.125" style="105" customWidth="1"/>
    <col min="8593" max="8593" width="20.375" style="105" customWidth="1"/>
    <col min="8594" max="8594" width="18.25" style="105" customWidth="1"/>
    <col min="8595" max="8595" width="17.375" style="105" customWidth="1"/>
    <col min="8596" max="8596" width="19.75" style="105" customWidth="1"/>
    <col min="8597" max="8597" width="19.5" style="105" customWidth="1"/>
    <col min="8598" max="8598" width="7.75" style="105" customWidth="1"/>
    <col min="8599" max="8599" width="13" style="105" customWidth="1"/>
    <col min="8600" max="8600" width="31.25" style="105" customWidth="1"/>
    <col min="8601" max="8601" width="12.75" style="105" customWidth="1"/>
    <col min="8602" max="8602" width="14.625" style="105" customWidth="1"/>
    <col min="8603" max="8603" width="34.75" style="105" customWidth="1"/>
    <col min="8604" max="8604" width="10.375" style="105" customWidth="1"/>
    <col min="8605" max="8605" width="27.625" style="105" customWidth="1"/>
    <col min="8606" max="8606" width="13.375" style="105" customWidth="1"/>
    <col min="8607" max="8607" width="23.75" style="105" customWidth="1"/>
    <col min="8608" max="8608" width="18.875" style="105" customWidth="1"/>
    <col min="8609" max="8609" width="19.125" style="105" customWidth="1"/>
    <col min="8610" max="8610" width="18.25" style="105" customWidth="1"/>
    <col min="8611" max="8611" width="15" style="105" customWidth="1"/>
    <col min="8612" max="8825" width="9" style="105"/>
    <col min="8826" max="8826" width="11.875" style="105" customWidth="1"/>
    <col min="8827" max="8827" width="28.625" style="105" customWidth="1"/>
    <col min="8828" max="8828" width="4.5" style="105" customWidth="1"/>
    <col min="8829" max="8829" width="7" style="105" customWidth="1"/>
    <col min="8830" max="8830" width="11.875" style="105" customWidth="1"/>
    <col min="8831" max="8831" width="20.125" style="105" customWidth="1"/>
    <col min="8832" max="8832" width="14.75" style="105" customWidth="1"/>
    <col min="8833" max="8833" width="12.875" style="105" customWidth="1"/>
    <col min="8834" max="8834" width="15.75" style="105" customWidth="1"/>
    <col min="8835" max="8835" width="44.25" style="105" customWidth="1"/>
    <col min="8836" max="8836" width="16.5" style="105" customWidth="1"/>
    <col min="8837" max="8837" width="21.5" style="105" customWidth="1"/>
    <col min="8838" max="8838" width="23.25" style="105" customWidth="1"/>
    <col min="8839" max="8839" width="15.875" style="105" customWidth="1"/>
    <col min="8840" max="8840" width="21.5" style="105" customWidth="1"/>
    <col min="8841" max="8841" width="19.375" style="105" customWidth="1"/>
    <col min="8842" max="8842" width="20.75" style="105" customWidth="1"/>
    <col min="8843" max="8843" width="12.5" style="105" customWidth="1"/>
    <col min="8844" max="8844" width="22.625" style="105" customWidth="1"/>
    <col min="8845" max="8845" width="19.75" style="105" customWidth="1"/>
    <col min="8846" max="8846" width="12.75" style="105" customWidth="1"/>
    <col min="8847" max="8847" width="12.5" style="105" customWidth="1"/>
    <col min="8848" max="8848" width="17.125" style="105" customWidth="1"/>
    <col min="8849" max="8849" width="20.375" style="105" customWidth="1"/>
    <col min="8850" max="8850" width="18.25" style="105" customWidth="1"/>
    <col min="8851" max="8851" width="17.375" style="105" customWidth="1"/>
    <col min="8852" max="8852" width="19.75" style="105" customWidth="1"/>
    <col min="8853" max="8853" width="19.5" style="105" customWidth="1"/>
    <col min="8854" max="8854" width="7.75" style="105" customWidth="1"/>
    <col min="8855" max="8855" width="13" style="105" customWidth="1"/>
    <col min="8856" max="8856" width="31.25" style="105" customWidth="1"/>
    <col min="8857" max="8857" width="12.75" style="105" customWidth="1"/>
    <col min="8858" max="8858" width="14.625" style="105" customWidth="1"/>
    <col min="8859" max="8859" width="34.75" style="105" customWidth="1"/>
    <col min="8860" max="8860" width="10.375" style="105" customWidth="1"/>
    <col min="8861" max="8861" width="27.625" style="105" customWidth="1"/>
    <col min="8862" max="8862" width="13.375" style="105" customWidth="1"/>
    <col min="8863" max="8863" width="23.75" style="105" customWidth="1"/>
    <col min="8864" max="8864" width="18.875" style="105" customWidth="1"/>
    <col min="8865" max="8865" width="19.125" style="105" customWidth="1"/>
    <col min="8866" max="8866" width="18.25" style="105" customWidth="1"/>
    <col min="8867" max="8867" width="15" style="105" customWidth="1"/>
    <col min="8868" max="9081" width="9" style="105"/>
    <col min="9082" max="9082" width="11.875" style="105" customWidth="1"/>
    <col min="9083" max="9083" width="28.625" style="105" customWidth="1"/>
    <col min="9084" max="9084" width="4.5" style="105" customWidth="1"/>
    <col min="9085" max="9085" width="7" style="105" customWidth="1"/>
    <col min="9086" max="9086" width="11.875" style="105" customWidth="1"/>
    <col min="9087" max="9087" width="20.125" style="105" customWidth="1"/>
    <col min="9088" max="9088" width="14.75" style="105" customWidth="1"/>
    <col min="9089" max="9089" width="12.875" style="105" customWidth="1"/>
    <col min="9090" max="9090" width="15.75" style="105" customWidth="1"/>
    <col min="9091" max="9091" width="44.25" style="105" customWidth="1"/>
    <col min="9092" max="9092" width="16.5" style="105" customWidth="1"/>
    <col min="9093" max="9093" width="21.5" style="105" customWidth="1"/>
    <col min="9094" max="9094" width="23.25" style="105" customWidth="1"/>
    <col min="9095" max="9095" width="15.875" style="105" customWidth="1"/>
    <col min="9096" max="9096" width="21.5" style="105" customWidth="1"/>
    <col min="9097" max="9097" width="19.375" style="105" customWidth="1"/>
    <col min="9098" max="9098" width="20.75" style="105" customWidth="1"/>
    <col min="9099" max="9099" width="12.5" style="105" customWidth="1"/>
    <col min="9100" max="9100" width="22.625" style="105" customWidth="1"/>
    <col min="9101" max="9101" width="19.75" style="105" customWidth="1"/>
    <col min="9102" max="9102" width="12.75" style="105" customWidth="1"/>
    <col min="9103" max="9103" width="12.5" style="105" customWidth="1"/>
    <col min="9104" max="9104" width="17.125" style="105" customWidth="1"/>
    <col min="9105" max="9105" width="20.375" style="105" customWidth="1"/>
    <col min="9106" max="9106" width="18.25" style="105" customWidth="1"/>
    <col min="9107" max="9107" width="17.375" style="105" customWidth="1"/>
    <col min="9108" max="9108" width="19.75" style="105" customWidth="1"/>
    <col min="9109" max="9109" width="19.5" style="105" customWidth="1"/>
    <col min="9110" max="9110" width="7.75" style="105" customWidth="1"/>
    <col min="9111" max="9111" width="13" style="105" customWidth="1"/>
    <col min="9112" max="9112" width="31.25" style="105" customWidth="1"/>
    <col min="9113" max="9113" width="12.75" style="105" customWidth="1"/>
    <col min="9114" max="9114" width="14.625" style="105" customWidth="1"/>
    <col min="9115" max="9115" width="34.75" style="105" customWidth="1"/>
    <col min="9116" max="9116" width="10.375" style="105" customWidth="1"/>
    <col min="9117" max="9117" width="27.625" style="105" customWidth="1"/>
    <col min="9118" max="9118" width="13.375" style="105" customWidth="1"/>
    <col min="9119" max="9119" width="23.75" style="105" customWidth="1"/>
    <col min="9120" max="9120" width="18.875" style="105" customWidth="1"/>
    <col min="9121" max="9121" width="19.125" style="105" customWidth="1"/>
    <col min="9122" max="9122" width="18.25" style="105" customWidth="1"/>
    <col min="9123" max="9123" width="15" style="105" customWidth="1"/>
    <col min="9124" max="9337" width="9" style="105"/>
    <col min="9338" max="9338" width="11.875" style="105" customWidth="1"/>
    <col min="9339" max="9339" width="28.625" style="105" customWidth="1"/>
    <col min="9340" max="9340" width="4.5" style="105" customWidth="1"/>
    <col min="9341" max="9341" width="7" style="105" customWidth="1"/>
    <col min="9342" max="9342" width="11.875" style="105" customWidth="1"/>
    <col min="9343" max="9343" width="20.125" style="105" customWidth="1"/>
    <col min="9344" max="9344" width="14.75" style="105" customWidth="1"/>
    <col min="9345" max="9345" width="12.875" style="105" customWidth="1"/>
    <col min="9346" max="9346" width="15.75" style="105" customWidth="1"/>
    <col min="9347" max="9347" width="44.25" style="105" customWidth="1"/>
    <col min="9348" max="9348" width="16.5" style="105" customWidth="1"/>
    <col min="9349" max="9349" width="21.5" style="105" customWidth="1"/>
    <col min="9350" max="9350" width="23.25" style="105" customWidth="1"/>
    <col min="9351" max="9351" width="15.875" style="105" customWidth="1"/>
    <col min="9352" max="9352" width="21.5" style="105" customWidth="1"/>
    <col min="9353" max="9353" width="19.375" style="105" customWidth="1"/>
    <col min="9354" max="9354" width="20.75" style="105" customWidth="1"/>
    <col min="9355" max="9355" width="12.5" style="105" customWidth="1"/>
    <col min="9356" max="9356" width="22.625" style="105" customWidth="1"/>
    <col min="9357" max="9357" width="19.75" style="105" customWidth="1"/>
    <col min="9358" max="9358" width="12.75" style="105" customWidth="1"/>
    <col min="9359" max="9359" width="12.5" style="105" customWidth="1"/>
    <col min="9360" max="9360" width="17.125" style="105" customWidth="1"/>
    <col min="9361" max="9361" width="20.375" style="105" customWidth="1"/>
    <col min="9362" max="9362" width="18.25" style="105" customWidth="1"/>
    <col min="9363" max="9363" width="17.375" style="105" customWidth="1"/>
    <col min="9364" max="9364" width="19.75" style="105" customWidth="1"/>
    <col min="9365" max="9365" width="19.5" style="105" customWidth="1"/>
    <col min="9366" max="9366" width="7.75" style="105" customWidth="1"/>
    <col min="9367" max="9367" width="13" style="105" customWidth="1"/>
    <col min="9368" max="9368" width="31.25" style="105" customWidth="1"/>
    <col min="9369" max="9369" width="12.75" style="105" customWidth="1"/>
    <col min="9370" max="9370" width="14.625" style="105" customWidth="1"/>
    <col min="9371" max="9371" width="34.75" style="105" customWidth="1"/>
    <col min="9372" max="9372" width="10.375" style="105" customWidth="1"/>
    <col min="9373" max="9373" width="27.625" style="105" customWidth="1"/>
    <col min="9374" max="9374" width="13.375" style="105" customWidth="1"/>
    <col min="9375" max="9375" width="23.75" style="105" customWidth="1"/>
    <col min="9376" max="9376" width="18.875" style="105" customWidth="1"/>
    <col min="9377" max="9377" width="19.125" style="105" customWidth="1"/>
    <col min="9378" max="9378" width="18.25" style="105" customWidth="1"/>
    <col min="9379" max="9379" width="15" style="105" customWidth="1"/>
    <col min="9380" max="9593" width="9" style="105"/>
    <col min="9594" max="9594" width="11.875" style="105" customWidth="1"/>
    <col min="9595" max="9595" width="28.625" style="105" customWidth="1"/>
    <col min="9596" max="9596" width="4.5" style="105" customWidth="1"/>
    <col min="9597" max="9597" width="7" style="105" customWidth="1"/>
    <col min="9598" max="9598" width="11.875" style="105" customWidth="1"/>
    <col min="9599" max="9599" width="20.125" style="105" customWidth="1"/>
    <col min="9600" max="9600" width="14.75" style="105" customWidth="1"/>
    <col min="9601" max="9601" width="12.875" style="105" customWidth="1"/>
    <col min="9602" max="9602" width="15.75" style="105" customWidth="1"/>
    <col min="9603" max="9603" width="44.25" style="105" customWidth="1"/>
    <col min="9604" max="9604" width="16.5" style="105" customWidth="1"/>
    <col min="9605" max="9605" width="21.5" style="105" customWidth="1"/>
    <col min="9606" max="9606" width="23.25" style="105" customWidth="1"/>
    <col min="9607" max="9607" width="15.875" style="105" customWidth="1"/>
    <col min="9608" max="9608" width="21.5" style="105" customWidth="1"/>
    <col min="9609" max="9609" width="19.375" style="105" customWidth="1"/>
    <col min="9610" max="9610" width="20.75" style="105" customWidth="1"/>
    <col min="9611" max="9611" width="12.5" style="105" customWidth="1"/>
    <col min="9612" max="9612" width="22.625" style="105" customWidth="1"/>
    <col min="9613" max="9613" width="19.75" style="105" customWidth="1"/>
    <col min="9614" max="9614" width="12.75" style="105" customWidth="1"/>
    <col min="9615" max="9615" width="12.5" style="105" customWidth="1"/>
    <col min="9616" max="9616" width="17.125" style="105" customWidth="1"/>
    <col min="9617" max="9617" width="20.375" style="105" customWidth="1"/>
    <col min="9618" max="9618" width="18.25" style="105" customWidth="1"/>
    <col min="9619" max="9619" width="17.375" style="105" customWidth="1"/>
    <col min="9620" max="9620" width="19.75" style="105" customWidth="1"/>
    <col min="9621" max="9621" width="19.5" style="105" customWidth="1"/>
    <col min="9622" max="9622" width="7.75" style="105" customWidth="1"/>
    <col min="9623" max="9623" width="13" style="105" customWidth="1"/>
    <col min="9624" max="9624" width="31.25" style="105" customWidth="1"/>
    <col min="9625" max="9625" width="12.75" style="105" customWidth="1"/>
    <col min="9626" max="9626" width="14.625" style="105" customWidth="1"/>
    <col min="9627" max="9627" width="34.75" style="105" customWidth="1"/>
    <col min="9628" max="9628" width="10.375" style="105" customWidth="1"/>
    <col min="9629" max="9629" width="27.625" style="105" customWidth="1"/>
    <col min="9630" max="9630" width="13.375" style="105" customWidth="1"/>
    <col min="9631" max="9631" width="23.75" style="105" customWidth="1"/>
    <col min="9632" max="9632" width="18.875" style="105" customWidth="1"/>
    <col min="9633" max="9633" width="19.125" style="105" customWidth="1"/>
    <col min="9634" max="9634" width="18.25" style="105" customWidth="1"/>
    <col min="9635" max="9635" width="15" style="105" customWidth="1"/>
    <col min="9636" max="9849" width="9" style="105"/>
    <col min="9850" max="9850" width="11.875" style="105" customWidth="1"/>
    <col min="9851" max="9851" width="28.625" style="105" customWidth="1"/>
    <col min="9852" max="9852" width="4.5" style="105" customWidth="1"/>
    <col min="9853" max="9853" width="7" style="105" customWidth="1"/>
    <col min="9854" max="9854" width="11.875" style="105" customWidth="1"/>
    <col min="9855" max="9855" width="20.125" style="105" customWidth="1"/>
    <col min="9856" max="9856" width="14.75" style="105" customWidth="1"/>
    <col min="9857" max="9857" width="12.875" style="105" customWidth="1"/>
    <col min="9858" max="9858" width="15.75" style="105" customWidth="1"/>
    <col min="9859" max="9859" width="44.25" style="105" customWidth="1"/>
    <col min="9860" max="9860" width="16.5" style="105" customWidth="1"/>
    <col min="9861" max="9861" width="21.5" style="105" customWidth="1"/>
    <col min="9862" max="9862" width="23.25" style="105" customWidth="1"/>
    <col min="9863" max="9863" width="15.875" style="105" customWidth="1"/>
    <col min="9864" max="9864" width="21.5" style="105" customWidth="1"/>
    <col min="9865" max="9865" width="19.375" style="105" customWidth="1"/>
    <col min="9866" max="9866" width="20.75" style="105" customWidth="1"/>
    <col min="9867" max="9867" width="12.5" style="105" customWidth="1"/>
    <col min="9868" max="9868" width="22.625" style="105" customWidth="1"/>
    <col min="9869" max="9869" width="19.75" style="105" customWidth="1"/>
    <col min="9870" max="9870" width="12.75" style="105" customWidth="1"/>
    <col min="9871" max="9871" width="12.5" style="105" customWidth="1"/>
    <col min="9872" max="9872" width="17.125" style="105" customWidth="1"/>
    <col min="9873" max="9873" width="20.375" style="105" customWidth="1"/>
    <col min="9874" max="9874" width="18.25" style="105" customWidth="1"/>
    <col min="9875" max="9875" width="17.375" style="105" customWidth="1"/>
    <col min="9876" max="9876" width="19.75" style="105" customWidth="1"/>
    <col min="9877" max="9877" width="19.5" style="105" customWidth="1"/>
    <col min="9878" max="9878" width="7.75" style="105" customWidth="1"/>
    <col min="9879" max="9879" width="13" style="105" customWidth="1"/>
    <col min="9880" max="9880" width="31.25" style="105" customWidth="1"/>
    <col min="9881" max="9881" width="12.75" style="105" customWidth="1"/>
    <col min="9882" max="9882" width="14.625" style="105" customWidth="1"/>
    <col min="9883" max="9883" width="34.75" style="105" customWidth="1"/>
    <col min="9884" max="9884" width="10.375" style="105" customWidth="1"/>
    <col min="9885" max="9885" width="27.625" style="105" customWidth="1"/>
    <col min="9886" max="9886" width="13.375" style="105" customWidth="1"/>
    <col min="9887" max="9887" width="23.75" style="105" customWidth="1"/>
    <col min="9888" max="9888" width="18.875" style="105" customWidth="1"/>
    <col min="9889" max="9889" width="19.125" style="105" customWidth="1"/>
    <col min="9890" max="9890" width="18.25" style="105" customWidth="1"/>
    <col min="9891" max="9891" width="15" style="105" customWidth="1"/>
    <col min="9892" max="10105" width="9" style="105"/>
    <col min="10106" max="10106" width="11.875" style="105" customWidth="1"/>
    <col min="10107" max="10107" width="28.625" style="105" customWidth="1"/>
    <col min="10108" max="10108" width="4.5" style="105" customWidth="1"/>
    <col min="10109" max="10109" width="7" style="105" customWidth="1"/>
    <col min="10110" max="10110" width="11.875" style="105" customWidth="1"/>
    <col min="10111" max="10111" width="20.125" style="105" customWidth="1"/>
    <col min="10112" max="10112" width="14.75" style="105" customWidth="1"/>
    <col min="10113" max="10113" width="12.875" style="105" customWidth="1"/>
    <col min="10114" max="10114" width="15.75" style="105" customWidth="1"/>
    <col min="10115" max="10115" width="44.25" style="105" customWidth="1"/>
    <col min="10116" max="10116" width="16.5" style="105" customWidth="1"/>
    <col min="10117" max="10117" width="21.5" style="105" customWidth="1"/>
    <col min="10118" max="10118" width="23.25" style="105" customWidth="1"/>
    <col min="10119" max="10119" width="15.875" style="105" customWidth="1"/>
    <col min="10120" max="10120" width="21.5" style="105" customWidth="1"/>
    <col min="10121" max="10121" width="19.375" style="105" customWidth="1"/>
    <col min="10122" max="10122" width="20.75" style="105" customWidth="1"/>
    <col min="10123" max="10123" width="12.5" style="105" customWidth="1"/>
    <col min="10124" max="10124" width="22.625" style="105" customWidth="1"/>
    <col min="10125" max="10125" width="19.75" style="105" customWidth="1"/>
    <col min="10126" max="10126" width="12.75" style="105" customWidth="1"/>
    <col min="10127" max="10127" width="12.5" style="105" customWidth="1"/>
    <col min="10128" max="10128" width="17.125" style="105" customWidth="1"/>
    <col min="10129" max="10129" width="20.375" style="105" customWidth="1"/>
    <col min="10130" max="10130" width="18.25" style="105" customWidth="1"/>
    <col min="10131" max="10131" width="17.375" style="105" customWidth="1"/>
    <col min="10132" max="10132" width="19.75" style="105" customWidth="1"/>
    <col min="10133" max="10133" width="19.5" style="105" customWidth="1"/>
    <col min="10134" max="10134" width="7.75" style="105" customWidth="1"/>
    <col min="10135" max="10135" width="13" style="105" customWidth="1"/>
    <col min="10136" max="10136" width="31.25" style="105" customWidth="1"/>
    <col min="10137" max="10137" width="12.75" style="105" customWidth="1"/>
    <col min="10138" max="10138" width="14.625" style="105" customWidth="1"/>
    <col min="10139" max="10139" width="34.75" style="105" customWidth="1"/>
    <col min="10140" max="10140" width="10.375" style="105" customWidth="1"/>
    <col min="10141" max="10141" width="27.625" style="105" customWidth="1"/>
    <col min="10142" max="10142" width="13.375" style="105" customWidth="1"/>
    <col min="10143" max="10143" width="23.75" style="105" customWidth="1"/>
    <col min="10144" max="10144" width="18.875" style="105" customWidth="1"/>
    <col min="10145" max="10145" width="19.125" style="105" customWidth="1"/>
    <col min="10146" max="10146" width="18.25" style="105" customWidth="1"/>
    <col min="10147" max="10147" width="15" style="105" customWidth="1"/>
    <col min="10148" max="10361" width="9" style="105"/>
    <col min="10362" max="10362" width="11.875" style="105" customWidth="1"/>
    <col min="10363" max="10363" width="28.625" style="105" customWidth="1"/>
    <col min="10364" max="10364" width="4.5" style="105" customWidth="1"/>
    <col min="10365" max="10365" width="7" style="105" customWidth="1"/>
    <col min="10366" max="10366" width="11.875" style="105" customWidth="1"/>
    <col min="10367" max="10367" width="20.125" style="105" customWidth="1"/>
    <col min="10368" max="10368" width="14.75" style="105" customWidth="1"/>
    <col min="10369" max="10369" width="12.875" style="105" customWidth="1"/>
    <col min="10370" max="10370" width="15.75" style="105" customWidth="1"/>
    <col min="10371" max="10371" width="44.25" style="105" customWidth="1"/>
    <col min="10372" max="10372" width="16.5" style="105" customWidth="1"/>
    <col min="10373" max="10373" width="21.5" style="105" customWidth="1"/>
    <col min="10374" max="10374" width="23.25" style="105" customWidth="1"/>
    <col min="10375" max="10375" width="15.875" style="105" customWidth="1"/>
    <col min="10376" max="10376" width="21.5" style="105" customWidth="1"/>
    <col min="10377" max="10377" width="19.375" style="105" customWidth="1"/>
    <col min="10378" max="10378" width="20.75" style="105" customWidth="1"/>
    <col min="10379" max="10379" width="12.5" style="105" customWidth="1"/>
    <col min="10380" max="10380" width="22.625" style="105" customWidth="1"/>
    <col min="10381" max="10381" width="19.75" style="105" customWidth="1"/>
    <col min="10382" max="10382" width="12.75" style="105" customWidth="1"/>
    <col min="10383" max="10383" width="12.5" style="105" customWidth="1"/>
    <col min="10384" max="10384" width="17.125" style="105" customWidth="1"/>
    <col min="10385" max="10385" width="20.375" style="105" customWidth="1"/>
    <col min="10386" max="10386" width="18.25" style="105" customWidth="1"/>
    <col min="10387" max="10387" width="17.375" style="105" customWidth="1"/>
    <col min="10388" max="10388" width="19.75" style="105" customWidth="1"/>
    <col min="10389" max="10389" width="19.5" style="105" customWidth="1"/>
    <col min="10390" max="10390" width="7.75" style="105" customWidth="1"/>
    <col min="10391" max="10391" width="13" style="105" customWidth="1"/>
    <col min="10392" max="10392" width="31.25" style="105" customWidth="1"/>
    <col min="10393" max="10393" width="12.75" style="105" customWidth="1"/>
    <col min="10394" max="10394" width="14.625" style="105" customWidth="1"/>
    <col min="10395" max="10395" width="34.75" style="105" customWidth="1"/>
    <col min="10396" max="10396" width="10.375" style="105" customWidth="1"/>
    <col min="10397" max="10397" width="27.625" style="105" customWidth="1"/>
    <col min="10398" max="10398" width="13.375" style="105" customWidth="1"/>
    <col min="10399" max="10399" width="23.75" style="105" customWidth="1"/>
    <col min="10400" max="10400" width="18.875" style="105" customWidth="1"/>
    <col min="10401" max="10401" width="19.125" style="105" customWidth="1"/>
    <col min="10402" max="10402" width="18.25" style="105" customWidth="1"/>
    <col min="10403" max="10403" width="15" style="105" customWidth="1"/>
    <col min="10404" max="10617" width="9" style="105"/>
    <col min="10618" max="10618" width="11.875" style="105" customWidth="1"/>
    <col min="10619" max="10619" width="28.625" style="105" customWidth="1"/>
    <col min="10620" max="10620" width="4.5" style="105" customWidth="1"/>
    <col min="10621" max="10621" width="7" style="105" customWidth="1"/>
    <col min="10622" max="10622" width="11.875" style="105" customWidth="1"/>
    <col min="10623" max="10623" width="20.125" style="105" customWidth="1"/>
    <col min="10624" max="10624" width="14.75" style="105" customWidth="1"/>
    <col min="10625" max="10625" width="12.875" style="105" customWidth="1"/>
    <col min="10626" max="10626" width="15.75" style="105" customWidth="1"/>
    <col min="10627" max="10627" width="44.25" style="105" customWidth="1"/>
    <col min="10628" max="10628" width="16.5" style="105" customWidth="1"/>
    <col min="10629" max="10629" width="21.5" style="105" customWidth="1"/>
    <col min="10630" max="10630" width="23.25" style="105" customWidth="1"/>
    <col min="10631" max="10631" width="15.875" style="105" customWidth="1"/>
    <col min="10632" max="10632" width="21.5" style="105" customWidth="1"/>
    <col min="10633" max="10633" width="19.375" style="105" customWidth="1"/>
    <col min="10634" max="10634" width="20.75" style="105" customWidth="1"/>
    <col min="10635" max="10635" width="12.5" style="105" customWidth="1"/>
    <col min="10636" max="10636" width="22.625" style="105" customWidth="1"/>
    <col min="10637" max="10637" width="19.75" style="105" customWidth="1"/>
    <col min="10638" max="10638" width="12.75" style="105" customWidth="1"/>
    <col min="10639" max="10639" width="12.5" style="105" customWidth="1"/>
    <col min="10640" max="10640" width="17.125" style="105" customWidth="1"/>
    <col min="10641" max="10641" width="20.375" style="105" customWidth="1"/>
    <col min="10642" max="10642" width="18.25" style="105" customWidth="1"/>
    <col min="10643" max="10643" width="17.375" style="105" customWidth="1"/>
    <col min="10644" max="10644" width="19.75" style="105" customWidth="1"/>
    <col min="10645" max="10645" width="19.5" style="105" customWidth="1"/>
    <col min="10646" max="10646" width="7.75" style="105" customWidth="1"/>
    <col min="10647" max="10647" width="13" style="105" customWidth="1"/>
    <col min="10648" max="10648" width="31.25" style="105" customWidth="1"/>
    <col min="10649" max="10649" width="12.75" style="105" customWidth="1"/>
    <col min="10650" max="10650" width="14.625" style="105" customWidth="1"/>
    <col min="10651" max="10651" width="34.75" style="105" customWidth="1"/>
    <col min="10652" max="10652" width="10.375" style="105" customWidth="1"/>
    <col min="10653" max="10653" width="27.625" style="105" customWidth="1"/>
    <col min="10654" max="10654" width="13.375" style="105" customWidth="1"/>
    <col min="10655" max="10655" width="23.75" style="105" customWidth="1"/>
    <col min="10656" max="10656" width="18.875" style="105" customWidth="1"/>
    <col min="10657" max="10657" width="19.125" style="105" customWidth="1"/>
    <col min="10658" max="10658" width="18.25" style="105" customWidth="1"/>
    <col min="10659" max="10659" width="15" style="105" customWidth="1"/>
    <col min="10660" max="10873" width="9" style="105"/>
    <col min="10874" max="10874" width="11.875" style="105" customWidth="1"/>
    <col min="10875" max="10875" width="28.625" style="105" customWidth="1"/>
    <col min="10876" max="10876" width="4.5" style="105" customWidth="1"/>
    <col min="10877" max="10877" width="7" style="105" customWidth="1"/>
    <col min="10878" max="10878" width="11.875" style="105" customWidth="1"/>
    <col min="10879" max="10879" width="20.125" style="105" customWidth="1"/>
    <col min="10880" max="10880" width="14.75" style="105" customWidth="1"/>
    <col min="10881" max="10881" width="12.875" style="105" customWidth="1"/>
    <col min="10882" max="10882" width="15.75" style="105" customWidth="1"/>
    <col min="10883" max="10883" width="44.25" style="105" customWidth="1"/>
    <col min="10884" max="10884" width="16.5" style="105" customWidth="1"/>
    <col min="10885" max="10885" width="21.5" style="105" customWidth="1"/>
    <col min="10886" max="10886" width="23.25" style="105" customWidth="1"/>
    <col min="10887" max="10887" width="15.875" style="105" customWidth="1"/>
    <col min="10888" max="10888" width="21.5" style="105" customWidth="1"/>
    <col min="10889" max="10889" width="19.375" style="105" customWidth="1"/>
    <col min="10890" max="10890" width="20.75" style="105" customWidth="1"/>
    <col min="10891" max="10891" width="12.5" style="105" customWidth="1"/>
    <col min="10892" max="10892" width="22.625" style="105" customWidth="1"/>
    <col min="10893" max="10893" width="19.75" style="105" customWidth="1"/>
    <col min="10894" max="10894" width="12.75" style="105" customWidth="1"/>
    <col min="10895" max="10895" width="12.5" style="105" customWidth="1"/>
    <col min="10896" max="10896" width="17.125" style="105" customWidth="1"/>
    <col min="10897" max="10897" width="20.375" style="105" customWidth="1"/>
    <col min="10898" max="10898" width="18.25" style="105" customWidth="1"/>
    <col min="10899" max="10899" width="17.375" style="105" customWidth="1"/>
    <col min="10900" max="10900" width="19.75" style="105" customWidth="1"/>
    <col min="10901" max="10901" width="19.5" style="105" customWidth="1"/>
    <col min="10902" max="10902" width="7.75" style="105" customWidth="1"/>
    <col min="10903" max="10903" width="13" style="105" customWidth="1"/>
    <col min="10904" max="10904" width="31.25" style="105" customWidth="1"/>
    <col min="10905" max="10905" width="12.75" style="105" customWidth="1"/>
    <col min="10906" max="10906" width="14.625" style="105" customWidth="1"/>
    <col min="10907" max="10907" width="34.75" style="105" customWidth="1"/>
    <col min="10908" max="10908" width="10.375" style="105" customWidth="1"/>
    <col min="10909" max="10909" width="27.625" style="105" customWidth="1"/>
    <col min="10910" max="10910" width="13.375" style="105" customWidth="1"/>
    <col min="10911" max="10911" width="23.75" style="105" customWidth="1"/>
    <col min="10912" max="10912" width="18.875" style="105" customWidth="1"/>
    <col min="10913" max="10913" width="19.125" style="105" customWidth="1"/>
    <col min="10914" max="10914" width="18.25" style="105" customWidth="1"/>
    <col min="10915" max="10915" width="15" style="105" customWidth="1"/>
    <col min="10916" max="11129" width="9" style="105"/>
    <col min="11130" max="11130" width="11.875" style="105" customWidth="1"/>
    <col min="11131" max="11131" width="28.625" style="105" customWidth="1"/>
    <col min="11132" max="11132" width="4.5" style="105" customWidth="1"/>
    <col min="11133" max="11133" width="7" style="105" customWidth="1"/>
    <col min="11134" max="11134" width="11.875" style="105" customWidth="1"/>
    <col min="11135" max="11135" width="20.125" style="105" customWidth="1"/>
    <col min="11136" max="11136" width="14.75" style="105" customWidth="1"/>
    <col min="11137" max="11137" width="12.875" style="105" customWidth="1"/>
    <col min="11138" max="11138" width="15.75" style="105" customWidth="1"/>
    <col min="11139" max="11139" width="44.25" style="105" customWidth="1"/>
    <col min="11140" max="11140" width="16.5" style="105" customWidth="1"/>
    <col min="11141" max="11141" width="21.5" style="105" customWidth="1"/>
    <col min="11142" max="11142" width="23.25" style="105" customWidth="1"/>
    <col min="11143" max="11143" width="15.875" style="105" customWidth="1"/>
    <col min="11144" max="11144" width="21.5" style="105" customWidth="1"/>
    <col min="11145" max="11145" width="19.375" style="105" customWidth="1"/>
    <col min="11146" max="11146" width="20.75" style="105" customWidth="1"/>
    <col min="11147" max="11147" width="12.5" style="105" customWidth="1"/>
    <col min="11148" max="11148" width="22.625" style="105" customWidth="1"/>
    <col min="11149" max="11149" width="19.75" style="105" customWidth="1"/>
    <col min="11150" max="11150" width="12.75" style="105" customWidth="1"/>
    <col min="11151" max="11151" width="12.5" style="105" customWidth="1"/>
    <col min="11152" max="11152" width="17.125" style="105" customWidth="1"/>
    <col min="11153" max="11153" width="20.375" style="105" customWidth="1"/>
    <col min="11154" max="11154" width="18.25" style="105" customWidth="1"/>
    <col min="11155" max="11155" width="17.375" style="105" customWidth="1"/>
    <col min="11156" max="11156" width="19.75" style="105" customWidth="1"/>
    <col min="11157" max="11157" width="19.5" style="105" customWidth="1"/>
    <col min="11158" max="11158" width="7.75" style="105" customWidth="1"/>
    <col min="11159" max="11159" width="13" style="105" customWidth="1"/>
    <col min="11160" max="11160" width="31.25" style="105" customWidth="1"/>
    <col min="11161" max="11161" width="12.75" style="105" customWidth="1"/>
    <col min="11162" max="11162" width="14.625" style="105" customWidth="1"/>
    <col min="11163" max="11163" width="34.75" style="105" customWidth="1"/>
    <col min="11164" max="11164" width="10.375" style="105" customWidth="1"/>
    <col min="11165" max="11165" width="27.625" style="105" customWidth="1"/>
    <col min="11166" max="11166" width="13.375" style="105" customWidth="1"/>
    <col min="11167" max="11167" width="23.75" style="105" customWidth="1"/>
    <col min="11168" max="11168" width="18.875" style="105" customWidth="1"/>
    <col min="11169" max="11169" width="19.125" style="105" customWidth="1"/>
    <col min="11170" max="11170" width="18.25" style="105" customWidth="1"/>
    <col min="11171" max="11171" width="15" style="105" customWidth="1"/>
    <col min="11172" max="11385" width="9" style="105"/>
    <col min="11386" max="11386" width="11.875" style="105" customWidth="1"/>
    <col min="11387" max="11387" width="28.625" style="105" customWidth="1"/>
    <col min="11388" max="11388" width="4.5" style="105" customWidth="1"/>
    <col min="11389" max="11389" width="7" style="105" customWidth="1"/>
    <col min="11390" max="11390" width="11.875" style="105" customWidth="1"/>
    <col min="11391" max="11391" width="20.125" style="105" customWidth="1"/>
    <col min="11392" max="11392" width="14.75" style="105" customWidth="1"/>
    <col min="11393" max="11393" width="12.875" style="105" customWidth="1"/>
    <col min="11394" max="11394" width="15.75" style="105" customWidth="1"/>
    <col min="11395" max="11395" width="44.25" style="105" customWidth="1"/>
    <col min="11396" max="11396" width="16.5" style="105" customWidth="1"/>
    <col min="11397" max="11397" width="21.5" style="105" customWidth="1"/>
    <col min="11398" max="11398" width="23.25" style="105" customWidth="1"/>
    <col min="11399" max="11399" width="15.875" style="105" customWidth="1"/>
    <col min="11400" max="11400" width="21.5" style="105" customWidth="1"/>
    <col min="11401" max="11401" width="19.375" style="105" customWidth="1"/>
    <col min="11402" max="11402" width="20.75" style="105" customWidth="1"/>
    <col min="11403" max="11403" width="12.5" style="105" customWidth="1"/>
    <col min="11404" max="11404" width="22.625" style="105" customWidth="1"/>
    <col min="11405" max="11405" width="19.75" style="105" customWidth="1"/>
    <col min="11406" max="11406" width="12.75" style="105" customWidth="1"/>
    <col min="11407" max="11407" width="12.5" style="105" customWidth="1"/>
    <col min="11408" max="11408" width="17.125" style="105" customWidth="1"/>
    <col min="11409" max="11409" width="20.375" style="105" customWidth="1"/>
    <col min="11410" max="11410" width="18.25" style="105" customWidth="1"/>
    <col min="11411" max="11411" width="17.375" style="105" customWidth="1"/>
    <col min="11412" max="11412" width="19.75" style="105" customWidth="1"/>
    <col min="11413" max="11413" width="19.5" style="105" customWidth="1"/>
    <col min="11414" max="11414" width="7.75" style="105" customWidth="1"/>
    <col min="11415" max="11415" width="13" style="105" customWidth="1"/>
    <col min="11416" max="11416" width="31.25" style="105" customWidth="1"/>
    <col min="11417" max="11417" width="12.75" style="105" customWidth="1"/>
    <col min="11418" max="11418" width="14.625" style="105" customWidth="1"/>
    <col min="11419" max="11419" width="34.75" style="105" customWidth="1"/>
    <col min="11420" max="11420" width="10.375" style="105" customWidth="1"/>
    <col min="11421" max="11421" width="27.625" style="105" customWidth="1"/>
    <col min="11422" max="11422" width="13.375" style="105" customWidth="1"/>
    <col min="11423" max="11423" width="23.75" style="105" customWidth="1"/>
    <col min="11424" max="11424" width="18.875" style="105" customWidth="1"/>
    <col min="11425" max="11425" width="19.125" style="105" customWidth="1"/>
    <col min="11426" max="11426" width="18.25" style="105" customWidth="1"/>
    <col min="11427" max="11427" width="15" style="105" customWidth="1"/>
    <col min="11428" max="11641" width="9" style="105"/>
    <col min="11642" max="11642" width="11.875" style="105" customWidth="1"/>
    <col min="11643" max="11643" width="28.625" style="105" customWidth="1"/>
    <col min="11644" max="11644" width="4.5" style="105" customWidth="1"/>
    <col min="11645" max="11645" width="7" style="105" customWidth="1"/>
    <col min="11646" max="11646" width="11.875" style="105" customWidth="1"/>
    <col min="11647" max="11647" width="20.125" style="105" customWidth="1"/>
    <col min="11648" max="11648" width="14.75" style="105" customWidth="1"/>
    <col min="11649" max="11649" width="12.875" style="105" customWidth="1"/>
    <col min="11650" max="11650" width="15.75" style="105" customWidth="1"/>
    <col min="11651" max="11651" width="44.25" style="105" customWidth="1"/>
    <col min="11652" max="11652" width="16.5" style="105" customWidth="1"/>
    <col min="11653" max="11653" width="21.5" style="105" customWidth="1"/>
    <col min="11654" max="11654" width="23.25" style="105" customWidth="1"/>
    <col min="11655" max="11655" width="15.875" style="105" customWidth="1"/>
    <col min="11656" max="11656" width="21.5" style="105" customWidth="1"/>
    <col min="11657" max="11657" width="19.375" style="105" customWidth="1"/>
    <col min="11658" max="11658" width="20.75" style="105" customWidth="1"/>
    <col min="11659" max="11659" width="12.5" style="105" customWidth="1"/>
    <col min="11660" max="11660" width="22.625" style="105" customWidth="1"/>
    <col min="11661" max="11661" width="19.75" style="105" customWidth="1"/>
    <col min="11662" max="11662" width="12.75" style="105" customWidth="1"/>
    <col min="11663" max="11663" width="12.5" style="105" customWidth="1"/>
    <col min="11664" max="11664" width="17.125" style="105" customWidth="1"/>
    <col min="11665" max="11665" width="20.375" style="105" customWidth="1"/>
    <col min="11666" max="11666" width="18.25" style="105" customWidth="1"/>
    <col min="11667" max="11667" width="17.375" style="105" customWidth="1"/>
    <col min="11668" max="11668" width="19.75" style="105" customWidth="1"/>
    <col min="11669" max="11669" width="19.5" style="105" customWidth="1"/>
    <col min="11670" max="11670" width="7.75" style="105" customWidth="1"/>
    <col min="11671" max="11671" width="13" style="105" customWidth="1"/>
    <col min="11672" max="11672" width="31.25" style="105" customWidth="1"/>
    <col min="11673" max="11673" width="12.75" style="105" customWidth="1"/>
    <col min="11674" max="11674" width="14.625" style="105" customWidth="1"/>
    <col min="11675" max="11675" width="34.75" style="105" customWidth="1"/>
    <col min="11676" max="11676" width="10.375" style="105" customWidth="1"/>
    <col min="11677" max="11677" width="27.625" style="105" customWidth="1"/>
    <col min="11678" max="11678" width="13.375" style="105" customWidth="1"/>
    <col min="11679" max="11679" width="23.75" style="105" customWidth="1"/>
    <col min="11680" max="11680" width="18.875" style="105" customWidth="1"/>
    <col min="11681" max="11681" width="19.125" style="105" customWidth="1"/>
    <col min="11682" max="11682" width="18.25" style="105" customWidth="1"/>
    <col min="11683" max="11683" width="15" style="105" customWidth="1"/>
    <col min="11684" max="11897" width="9" style="105"/>
    <col min="11898" max="11898" width="11.875" style="105" customWidth="1"/>
    <col min="11899" max="11899" width="28.625" style="105" customWidth="1"/>
    <col min="11900" max="11900" width="4.5" style="105" customWidth="1"/>
    <col min="11901" max="11901" width="7" style="105" customWidth="1"/>
    <col min="11902" max="11902" width="11.875" style="105" customWidth="1"/>
    <col min="11903" max="11903" width="20.125" style="105" customWidth="1"/>
    <col min="11904" max="11904" width="14.75" style="105" customWidth="1"/>
    <col min="11905" max="11905" width="12.875" style="105" customWidth="1"/>
    <col min="11906" max="11906" width="15.75" style="105" customWidth="1"/>
    <col min="11907" max="11907" width="44.25" style="105" customWidth="1"/>
    <col min="11908" max="11908" width="16.5" style="105" customWidth="1"/>
    <col min="11909" max="11909" width="21.5" style="105" customWidth="1"/>
    <col min="11910" max="11910" width="23.25" style="105" customWidth="1"/>
    <col min="11911" max="11911" width="15.875" style="105" customWidth="1"/>
    <col min="11912" max="11912" width="21.5" style="105" customWidth="1"/>
    <col min="11913" max="11913" width="19.375" style="105" customWidth="1"/>
    <col min="11914" max="11914" width="20.75" style="105" customWidth="1"/>
    <col min="11915" max="11915" width="12.5" style="105" customWidth="1"/>
    <col min="11916" max="11916" width="22.625" style="105" customWidth="1"/>
    <col min="11917" max="11917" width="19.75" style="105" customWidth="1"/>
    <col min="11918" max="11918" width="12.75" style="105" customWidth="1"/>
    <col min="11919" max="11919" width="12.5" style="105" customWidth="1"/>
    <col min="11920" max="11920" width="17.125" style="105" customWidth="1"/>
    <col min="11921" max="11921" width="20.375" style="105" customWidth="1"/>
    <col min="11922" max="11922" width="18.25" style="105" customWidth="1"/>
    <col min="11923" max="11923" width="17.375" style="105" customWidth="1"/>
    <col min="11924" max="11924" width="19.75" style="105" customWidth="1"/>
    <col min="11925" max="11925" width="19.5" style="105" customWidth="1"/>
    <col min="11926" max="11926" width="7.75" style="105" customWidth="1"/>
    <col min="11927" max="11927" width="13" style="105" customWidth="1"/>
    <col min="11928" max="11928" width="31.25" style="105" customWidth="1"/>
    <col min="11929" max="11929" width="12.75" style="105" customWidth="1"/>
    <col min="11930" max="11930" width="14.625" style="105" customWidth="1"/>
    <col min="11931" max="11931" width="34.75" style="105" customWidth="1"/>
    <col min="11932" max="11932" width="10.375" style="105" customWidth="1"/>
    <col min="11933" max="11933" width="27.625" style="105" customWidth="1"/>
    <col min="11934" max="11934" width="13.375" style="105" customWidth="1"/>
    <col min="11935" max="11935" width="23.75" style="105" customWidth="1"/>
    <col min="11936" max="11936" width="18.875" style="105" customWidth="1"/>
    <col min="11937" max="11937" width="19.125" style="105" customWidth="1"/>
    <col min="11938" max="11938" width="18.25" style="105" customWidth="1"/>
    <col min="11939" max="11939" width="15" style="105" customWidth="1"/>
    <col min="11940" max="12153" width="9" style="105"/>
    <col min="12154" max="12154" width="11.875" style="105" customWidth="1"/>
    <col min="12155" max="12155" width="28.625" style="105" customWidth="1"/>
    <col min="12156" max="12156" width="4.5" style="105" customWidth="1"/>
    <col min="12157" max="12157" width="7" style="105" customWidth="1"/>
    <col min="12158" max="12158" width="11.875" style="105" customWidth="1"/>
    <col min="12159" max="12159" width="20.125" style="105" customWidth="1"/>
    <col min="12160" max="12160" width="14.75" style="105" customWidth="1"/>
    <col min="12161" max="12161" width="12.875" style="105" customWidth="1"/>
    <col min="12162" max="12162" width="15.75" style="105" customWidth="1"/>
    <col min="12163" max="12163" width="44.25" style="105" customWidth="1"/>
    <col min="12164" max="12164" width="16.5" style="105" customWidth="1"/>
    <col min="12165" max="12165" width="21.5" style="105" customWidth="1"/>
    <col min="12166" max="12166" width="23.25" style="105" customWidth="1"/>
    <col min="12167" max="12167" width="15.875" style="105" customWidth="1"/>
    <col min="12168" max="12168" width="21.5" style="105" customWidth="1"/>
    <col min="12169" max="12169" width="19.375" style="105" customWidth="1"/>
    <col min="12170" max="12170" width="20.75" style="105" customWidth="1"/>
    <col min="12171" max="12171" width="12.5" style="105" customWidth="1"/>
    <col min="12172" max="12172" width="22.625" style="105" customWidth="1"/>
    <col min="12173" max="12173" width="19.75" style="105" customWidth="1"/>
    <col min="12174" max="12174" width="12.75" style="105" customWidth="1"/>
    <col min="12175" max="12175" width="12.5" style="105" customWidth="1"/>
    <col min="12176" max="12176" width="17.125" style="105" customWidth="1"/>
    <col min="12177" max="12177" width="20.375" style="105" customWidth="1"/>
    <col min="12178" max="12178" width="18.25" style="105" customWidth="1"/>
    <col min="12179" max="12179" width="17.375" style="105" customWidth="1"/>
    <col min="12180" max="12180" width="19.75" style="105" customWidth="1"/>
    <col min="12181" max="12181" width="19.5" style="105" customWidth="1"/>
    <col min="12182" max="12182" width="7.75" style="105" customWidth="1"/>
    <col min="12183" max="12183" width="13" style="105" customWidth="1"/>
    <col min="12184" max="12184" width="31.25" style="105" customWidth="1"/>
    <col min="12185" max="12185" width="12.75" style="105" customWidth="1"/>
    <col min="12186" max="12186" width="14.625" style="105" customWidth="1"/>
    <col min="12187" max="12187" width="34.75" style="105" customWidth="1"/>
    <col min="12188" max="12188" width="10.375" style="105" customWidth="1"/>
    <col min="12189" max="12189" width="27.625" style="105" customWidth="1"/>
    <col min="12190" max="12190" width="13.375" style="105" customWidth="1"/>
    <col min="12191" max="12191" width="23.75" style="105" customWidth="1"/>
    <col min="12192" max="12192" width="18.875" style="105" customWidth="1"/>
    <col min="12193" max="12193" width="19.125" style="105" customWidth="1"/>
    <col min="12194" max="12194" width="18.25" style="105" customWidth="1"/>
    <col min="12195" max="12195" width="15" style="105" customWidth="1"/>
    <col min="12196" max="12409" width="9" style="105"/>
    <col min="12410" max="12410" width="11.875" style="105" customWidth="1"/>
    <col min="12411" max="12411" width="28.625" style="105" customWidth="1"/>
    <col min="12412" max="12412" width="4.5" style="105" customWidth="1"/>
    <col min="12413" max="12413" width="7" style="105" customWidth="1"/>
    <col min="12414" max="12414" width="11.875" style="105" customWidth="1"/>
    <col min="12415" max="12415" width="20.125" style="105" customWidth="1"/>
    <col min="12416" max="12416" width="14.75" style="105" customWidth="1"/>
    <col min="12417" max="12417" width="12.875" style="105" customWidth="1"/>
    <col min="12418" max="12418" width="15.75" style="105" customWidth="1"/>
    <col min="12419" max="12419" width="44.25" style="105" customWidth="1"/>
    <col min="12420" max="12420" width="16.5" style="105" customWidth="1"/>
    <col min="12421" max="12421" width="21.5" style="105" customWidth="1"/>
    <col min="12422" max="12422" width="23.25" style="105" customWidth="1"/>
    <col min="12423" max="12423" width="15.875" style="105" customWidth="1"/>
    <col min="12424" max="12424" width="21.5" style="105" customWidth="1"/>
    <col min="12425" max="12425" width="19.375" style="105" customWidth="1"/>
    <col min="12426" max="12426" width="20.75" style="105" customWidth="1"/>
    <col min="12427" max="12427" width="12.5" style="105" customWidth="1"/>
    <col min="12428" max="12428" width="22.625" style="105" customWidth="1"/>
    <col min="12429" max="12429" width="19.75" style="105" customWidth="1"/>
    <col min="12430" max="12430" width="12.75" style="105" customWidth="1"/>
    <col min="12431" max="12431" width="12.5" style="105" customWidth="1"/>
    <col min="12432" max="12432" width="17.125" style="105" customWidth="1"/>
    <col min="12433" max="12433" width="20.375" style="105" customWidth="1"/>
    <col min="12434" max="12434" width="18.25" style="105" customWidth="1"/>
    <col min="12435" max="12435" width="17.375" style="105" customWidth="1"/>
    <col min="12436" max="12436" width="19.75" style="105" customWidth="1"/>
    <col min="12437" max="12437" width="19.5" style="105" customWidth="1"/>
    <col min="12438" max="12438" width="7.75" style="105" customWidth="1"/>
    <col min="12439" max="12439" width="13" style="105" customWidth="1"/>
    <col min="12440" max="12440" width="31.25" style="105" customWidth="1"/>
    <col min="12441" max="12441" width="12.75" style="105" customWidth="1"/>
    <col min="12442" max="12442" width="14.625" style="105" customWidth="1"/>
    <col min="12443" max="12443" width="34.75" style="105" customWidth="1"/>
    <col min="12444" max="12444" width="10.375" style="105" customWidth="1"/>
    <col min="12445" max="12445" width="27.625" style="105" customWidth="1"/>
    <col min="12446" max="12446" width="13.375" style="105" customWidth="1"/>
    <col min="12447" max="12447" width="23.75" style="105" customWidth="1"/>
    <col min="12448" max="12448" width="18.875" style="105" customWidth="1"/>
    <col min="12449" max="12449" width="19.125" style="105" customWidth="1"/>
    <col min="12450" max="12450" width="18.25" style="105" customWidth="1"/>
    <col min="12451" max="12451" width="15" style="105" customWidth="1"/>
    <col min="12452" max="12665" width="9" style="105"/>
    <col min="12666" max="12666" width="11.875" style="105" customWidth="1"/>
    <col min="12667" max="12667" width="28.625" style="105" customWidth="1"/>
    <col min="12668" max="12668" width="4.5" style="105" customWidth="1"/>
    <col min="12669" max="12669" width="7" style="105" customWidth="1"/>
    <col min="12670" max="12670" width="11.875" style="105" customWidth="1"/>
    <col min="12671" max="12671" width="20.125" style="105" customWidth="1"/>
    <col min="12672" max="12672" width="14.75" style="105" customWidth="1"/>
    <col min="12673" max="12673" width="12.875" style="105" customWidth="1"/>
    <col min="12674" max="12674" width="15.75" style="105" customWidth="1"/>
    <col min="12675" max="12675" width="44.25" style="105" customWidth="1"/>
    <col min="12676" max="12676" width="16.5" style="105" customWidth="1"/>
    <col min="12677" max="12677" width="21.5" style="105" customWidth="1"/>
    <col min="12678" max="12678" width="23.25" style="105" customWidth="1"/>
    <col min="12679" max="12679" width="15.875" style="105" customWidth="1"/>
    <col min="12680" max="12680" width="21.5" style="105" customWidth="1"/>
    <col min="12681" max="12681" width="19.375" style="105" customWidth="1"/>
    <col min="12682" max="12682" width="20.75" style="105" customWidth="1"/>
    <col min="12683" max="12683" width="12.5" style="105" customWidth="1"/>
    <col min="12684" max="12684" width="22.625" style="105" customWidth="1"/>
    <col min="12685" max="12685" width="19.75" style="105" customWidth="1"/>
    <col min="12686" max="12686" width="12.75" style="105" customWidth="1"/>
    <col min="12687" max="12687" width="12.5" style="105" customWidth="1"/>
    <col min="12688" max="12688" width="17.125" style="105" customWidth="1"/>
    <col min="12689" max="12689" width="20.375" style="105" customWidth="1"/>
    <col min="12690" max="12690" width="18.25" style="105" customWidth="1"/>
    <col min="12691" max="12691" width="17.375" style="105" customWidth="1"/>
    <col min="12692" max="12692" width="19.75" style="105" customWidth="1"/>
    <col min="12693" max="12693" width="19.5" style="105" customWidth="1"/>
    <col min="12694" max="12694" width="7.75" style="105" customWidth="1"/>
    <col min="12695" max="12695" width="13" style="105" customWidth="1"/>
    <col min="12696" max="12696" width="31.25" style="105" customWidth="1"/>
    <col min="12697" max="12697" width="12.75" style="105" customWidth="1"/>
    <col min="12698" max="12698" width="14.625" style="105" customWidth="1"/>
    <col min="12699" max="12699" width="34.75" style="105" customWidth="1"/>
    <col min="12700" max="12700" width="10.375" style="105" customWidth="1"/>
    <col min="12701" max="12701" width="27.625" style="105" customWidth="1"/>
    <col min="12702" max="12702" width="13.375" style="105" customWidth="1"/>
    <col min="12703" max="12703" width="23.75" style="105" customWidth="1"/>
    <col min="12704" max="12704" width="18.875" style="105" customWidth="1"/>
    <col min="12705" max="12705" width="19.125" style="105" customWidth="1"/>
    <col min="12706" max="12706" width="18.25" style="105" customWidth="1"/>
    <col min="12707" max="12707" width="15" style="105" customWidth="1"/>
    <col min="12708" max="12921" width="9" style="105"/>
    <col min="12922" max="12922" width="11.875" style="105" customWidth="1"/>
    <col min="12923" max="12923" width="28.625" style="105" customWidth="1"/>
    <col min="12924" max="12924" width="4.5" style="105" customWidth="1"/>
    <col min="12925" max="12925" width="7" style="105" customWidth="1"/>
    <col min="12926" max="12926" width="11.875" style="105" customWidth="1"/>
    <col min="12927" max="12927" width="20.125" style="105" customWidth="1"/>
    <col min="12928" max="12928" width="14.75" style="105" customWidth="1"/>
    <col min="12929" max="12929" width="12.875" style="105" customWidth="1"/>
    <col min="12930" max="12930" width="15.75" style="105" customWidth="1"/>
    <col min="12931" max="12931" width="44.25" style="105" customWidth="1"/>
    <col min="12932" max="12932" width="16.5" style="105" customWidth="1"/>
    <col min="12933" max="12933" width="21.5" style="105" customWidth="1"/>
    <col min="12934" max="12934" width="23.25" style="105" customWidth="1"/>
    <col min="12935" max="12935" width="15.875" style="105" customWidth="1"/>
    <col min="12936" max="12936" width="21.5" style="105" customWidth="1"/>
    <col min="12937" max="12937" width="19.375" style="105" customWidth="1"/>
    <col min="12938" max="12938" width="20.75" style="105" customWidth="1"/>
    <col min="12939" max="12939" width="12.5" style="105" customWidth="1"/>
    <col min="12940" max="12940" width="22.625" style="105" customWidth="1"/>
    <col min="12941" max="12941" width="19.75" style="105" customWidth="1"/>
    <col min="12942" max="12942" width="12.75" style="105" customWidth="1"/>
    <col min="12943" max="12943" width="12.5" style="105" customWidth="1"/>
    <col min="12944" max="12944" width="17.125" style="105" customWidth="1"/>
    <col min="12945" max="12945" width="20.375" style="105" customWidth="1"/>
    <col min="12946" max="12946" width="18.25" style="105" customWidth="1"/>
    <col min="12947" max="12947" width="17.375" style="105" customWidth="1"/>
    <col min="12948" max="12948" width="19.75" style="105" customWidth="1"/>
    <col min="12949" max="12949" width="19.5" style="105" customWidth="1"/>
    <col min="12950" max="12950" width="7.75" style="105" customWidth="1"/>
    <col min="12951" max="12951" width="13" style="105" customWidth="1"/>
    <col min="12952" max="12952" width="31.25" style="105" customWidth="1"/>
    <col min="12953" max="12953" width="12.75" style="105" customWidth="1"/>
    <col min="12954" max="12954" width="14.625" style="105" customWidth="1"/>
    <col min="12955" max="12955" width="34.75" style="105" customWidth="1"/>
    <col min="12956" max="12956" width="10.375" style="105" customWidth="1"/>
    <col min="12957" max="12957" width="27.625" style="105" customWidth="1"/>
    <col min="12958" max="12958" width="13.375" style="105" customWidth="1"/>
    <col min="12959" max="12959" width="23.75" style="105" customWidth="1"/>
    <col min="12960" max="12960" width="18.875" style="105" customWidth="1"/>
    <col min="12961" max="12961" width="19.125" style="105" customWidth="1"/>
    <col min="12962" max="12962" width="18.25" style="105" customWidth="1"/>
    <col min="12963" max="12963" width="15" style="105" customWidth="1"/>
    <col min="12964" max="13177" width="9" style="105"/>
    <col min="13178" max="13178" width="11.875" style="105" customWidth="1"/>
    <col min="13179" max="13179" width="28.625" style="105" customWidth="1"/>
    <col min="13180" max="13180" width="4.5" style="105" customWidth="1"/>
    <col min="13181" max="13181" width="7" style="105" customWidth="1"/>
    <col min="13182" max="13182" width="11.875" style="105" customWidth="1"/>
    <col min="13183" max="13183" width="20.125" style="105" customWidth="1"/>
    <col min="13184" max="13184" width="14.75" style="105" customWidth="1"/>
    <col min="13185" max="13185" width="12.875" style="105" customWidth="1"/>
    <col min="13186" max="13186" width="15.75" style="105" customWidth="1"/>
    <col min="13187" max="13187" width="44.25" style="105" customWidth="1"/>
    <col min="13188" max="13188" width="16.5" style="105" customWidth="1"/>
    <col min="13189" max="13189" width="21.5" style="105" customWidth="1"/>
    <col min="13190" max="13190" width="23.25" style="105" customWidth="1"/>
    <col min="13191" max="13191" width="15.875" style="105" customWidth="1"/>
    <col min="13192" max="13192" width="21.5" style="105" customWidth="1"/>
    <col min="13193" max="13193" width="19.375" style="105" customWidth="1"/>
    <col min="13194" max="13194" width="20.75" style="105" customWidth="1"/>
    <col min="13195" max="13195" width="12.5" style="105" customWidth="1"/>
    <col min="13196" max="13196" width="22.625" style="105" customWidth="1"/>
    <col min="13197" max="13197" width="19.75" style="105" customWidth="1"/>
    <col min="13198" max="13198" width="12.75" style="105" customWidth="1"/>
    <col min="13199" max="13199" width="12.5" style="105" customWidth="1"/>
    <col min="13200" max="13200" width="17.125" style="105" customWidth="1"/>
    <col min="13201" max="13201" width="20.375" style="105" customWidth="1"/>
    <col min="13202" max="13202" width="18.25" style="105" customWidth="1"/>
    <col min="13203" max="13203" width="17.375" style="105" customWidth="1"/>
    <col min="13204" max="13204" width="19.75" style="105" customWidth="1"/>
    <col min="13205" max="13205" width="19.5" style="105" customWidth="1"/>
    <col min="13206" max="13206" width="7.75" style="105" customWidth="1"/>
    <col min="13207" max="13207" width="13" style="105" customWidth="1"/>
    <col min="13208" max="13208" width="31.25" style="105" customWidth="1"/>
    <col min="13209" max="13209" width="12.75" style="105" customWidth="1"/>
    <col min="13210" max="13210" width="14.625" style="105" customWidth="1"/>
    <col min="13211" max="13211" width="34.75" style="105" customWidth="1"/>
    <col min="13212" max="13212" width="10.375" style="105" customWidth="1"/>
    <col min="13213" max="13213" width="27.625" style="105" customWidth="1"/>
    <col min="13214" max="13214" width="13.375" style="105" customWidth="1"/>
    <col min="13215" max="13215" width="23.75" style="105" customWidth="1"/>
    <col min="13216" max="13216" width="18.875" style="105" customWidth="1"/>
    <col min="13217" max="13217" width="19.125" style="105" customWidth="1"/>
    <col min="13218" max="13218" width="18.25" style="105" customWidth="1"/>
    <col min="13219" max="13219" width="15" style="105" customWidth="1"/>
    <col min="13220" max="13433" width="9" style="105"/>
    <col min="13434" max="13434" width="11.875" style="105" customWidth="1"/>
    <col min="13435" max="13435" width="28.625" style="105" customWidth="1"/>
    <col min="13436" max="13436" width="4.5" style="105" customWidth="1"/>
    <col min="13437" max="13437" width="7" style="105" customWidth="1"/>
    <col min="13438" max="13438" width="11.875" style="105" customWidth="1"/>
    <col min="13439" max="13439" width="20.125" style="105" customWidth="1"/>
    <col min="13440" max="13440" width="14.75" style="105" customWidth="1"/>
    <col min="13441" max="13441" width="12.875" style="105" customWidth="1"/>
    <col min="13442" max="13442" width="15.75" style="105" customWidth="1"/>
    <col min="13443" max="13443" width="44.25" style="105" customWidth="1"/>
    <col min="13444" max="13444" width="16.5" style="105" customWidth="1"/>
    <col min="13445" max="13445" width="21.5" style="105" customWidth="1"/>
    <col min="13446" max="13446" width="23.25" style="105" customWidth="1"/>
    <col min="13447" max="13447" width="15.875" style="105" customWidth="1"/>
    <col min="13448" max="13448" width="21.5" style="105" customWidth="1"/>
    <col min="13449" max="13449" width="19.375" style="105" customWidth="1"/>
    <col min="13450" max="13450" width="20.75" style="105" customWidth="1"/>
    <col min="13451" max="13451" width="12.5" style="105" customWidth="1"/>
    <col min="13452" max="13452" width="22.625" style="105" customWidth="1"/>
    <col min="13453" max="13453" width="19.75" style="105" customWidth="1"/>
    <col min="13454" max="13454" width="12.75" style="105" customWidth="1"/>
    <col min="13455" max="13455" width="12.5" style="105" customWidth="1"/>
    <col min="13456" max="13456" width="17.125" style="105" customWidth="1"/>
    <col min="13457" max="13457" width="20.375" style="105" customWidth="1"/>
    <col min="13458" max="13458" width="18.25" style="105" customWidth="1"/>
    <col min="13459" max="13459" width="17.375" style="105" customWidth="1"/>
    <col min="13460" max="13460" width="19.75" style="105" customWidth="1"/>
    <col min="13461" max="13461" width="19.5" style="105" customWidth="1"/>
    <col min="13462" max="13462" width="7.75" style="105" customWidth="1"/>
    <col min="13463" max="13463" width="13" style="105" customWidth="1"/>
    <col min="13464" max="13464" width="31.25" style="105" customWidth="1"/>
    <col min="13465" max="13465" width="12.75" style="105" customWidth="1"/>
    <col min="13466" max="13466" width="14.625" style="105" customWidth="1"/>
    <col min="13467" max="13467" width="34.75" style="105" customWidth="1"/>
    <col min="13468" max="13468" width="10.375" style="105" customWidth="1"/>
    <col min="13469" max="13469" width="27.625" style="105" customWidth="1"/>
    <col min="13470" max="13470" width="13.375" style="105" customWidth="1"/>
    <col min="13471" max="13471" width="23.75" style="105" customWidth="1"/>
    <col min="13472" max="13472" width="18.875" style="105" customWidth="1"/>
    <col min="13473" max="13473" width="19.125" style="105" customWidth="1"/>
    <col min="13474" max="13474" width="18.25" style="105" customWidth="1"/>
    <col min="13475" max="13475" width="15" style="105" customWidth="1"/>
    <col min="13476" max="13689" width="9" style="105"/>
    <col min="13690" max="13690" width="11.875" style="105" customWidth="1"/>
    <col min="13691" max="13691" width="28.625" style="105" customWidth="1"/>
    <col min="13692" max="13692" width="4.5" style="105" customWidth="1"/>
    <col min="13693" max="13693" width="7" style="105" customWidth="1"/>
    <col min="13694" max="13694" width="11.875" style="105" customWidth="1"/>
    <col min="13695" max="13695" width="20.125" style="105" customWidth="1"/>
    <col min="13696" max="13696" width="14.75" style="105" customWidth="1"/>
    <col min="13697" max="13697" width="12.875" style="105" customWidth="1"/>
    <col min="13698" max="13698" width="15.75" style="105" customWidth="1"/>
    <col min="13699" max="13699" width="44.25" style="105" customWidth="1"/>
    <col min="13700" max="13700" width="16.5" style="105" customWidth="1"/>
    <col min="13701" max="13701" width="21.5" style="105" customWidth="1"/>
    <col min="13702" max="13702" width="23.25" style="105" customWidth="1"/>
    <col min="13703" max="13703" width="15.875" style="105" customWidth="1"/>
    <col min="13704" max="13704" width="21.5" style="105" customWidth="1"/>
    <col min="13705" max="13705" width="19.375" style="105" customWidth="1"/>
    <col min="13706" max="13706" width="20.75" style="105" customWidth="1"/>
    <col min="13707" max="13707" width="12.5" style="105" customWidth="1"/>
    <col min="13708" max="13708" width="22.625" style="105" customWidth="1"/>
    <col min="13709" max="13709" width="19.75" style="105" customWidth="1"/>
    <col min="13710" max="13710" width="12.75" style="105" customWidth="1"/>
    <col min="13711" max="13711" width="12.5" style="105" customWidth="1"/>
    <col min="13712" max="13712" width="17.125" style="105" customWidth="1"/>
    <col min="13713" max="13713" width="20.375" style="105" customWidth="1"/>
    <col min="13714" max="13714" width="18.25" style="105" customWidth="1"/>
    <col min="13715" max="13715" width="17.375" style="105" customWidth="1"/>
    <col min="13716" max="13716" width="19.75" style="105" customWidth="1"/>
    <col min="13717" max="13717" width="19.5" style="105" customWidth="1"/>
    <col min="13718" max="13718" width="7.75" style="105" customWidth="1"/>
    <col min="13719" max="13719" width="13" style="105" customWidth="1"/>
    <col min="13720" max="13720" width="31.25" style="105" customWidth="1"/>
    <col min="13721" max="13721" width="12.75" style="105" customWidth="1"/>
    <col min="13722" max="13722" width="14.625" style="105" customWidth="1"/>
    <col min="13723" max="13723" width="34.75" style="105" customWidth="1"/>
    <col min="13724" max="13724" width="10.375" style="105" customWidth="1"/>
    <col min="13725" max="13725" width="27.625" style="105" customWidth="1"/>
    <col min="13726" max="13726" width="13.375" style="105" customWidth="1"/>
    <col min="13727" max="13727" width="23.75" style="105" customWidth="1"/>
    <col min="13728" max="13728" width="18.875" style="105" customWidth="1"/>
    <col min="13729" max="13729" width="19.125" style="105" customWidth="1"/>
    <col min="13730" max="13730" width="18.25" style="105" customWidth="1"/>
    <col min="13731" max="13731" width="15" style="105" customWidth="1"/>
    <col min="13732" max="13945" width="9" style="105"/>
    <col min="13946" max="13946" width="11.875" style="105" customWidth="1"/>
    <col min="13947" max="13947" width="28.625" style="105" customWidth="1"/>
    <col min="13948" max="13948" width="4.5" style="105" customWidth="1"/>
    <col min="13949" max="13949" width="7" style="105" customWidth="1"/>
    <col min="13950" max="13950" width="11.875" style="105" customWidth="1"/>
    <col min="13951" max="13951" width="20.125" style="105" customWidth="1"/>
    <col min="13952" max="13952" width="14.75" style="105" customWidth="1"/>
    <col min="13953" max="13953" width="12.875" style="105" customWidth="1"/>
    <col min="13954" max="13954" width="15.75" style="105" customWidth="1"/>
    <col min="13955" max="13955" width="44.25" style="105" customWidth="1"/>
    <col min="13956" max="13956" width="16.5" style="105" customWidth="1"/>
    <col min="13957" max="13957" width="21.5" style="105" customWidth="1"/>
    <col min="13958" max="13958" width="23.25" style="105" customWidth="1"/>
    <col min="13959" max="13959" width="15.875" style="105" customWidth="1"/>
    <col min="13960" max="13960" width="21.5" style="105" customWidth="1"/>
    <col min="13961" max="13961" width="19.375" style="105" customWidth="1"/>
    <col min="13962" max="13962" width="20.75" style="105" customWidth="1"/>
    <col min="13963" max="13963" width="12.5" style="105" customWidth="1"/>
    <col min="13964" max="13964" width="22.625" style="105" customWidth="1"/>
    <col min="13965" max="13965" width="19.75" style="105" customWidth="1"/>
    <col min="13966" max="13966" width="12.75" style="105" customWidth="1"/>
    <col min="13967" max="13967" width="12.5" style="105" customWidth="1"/>
    <col min="13968" max="13968" width="17.125" style="105" customWidth="1"/>
    <col min="13969" max="13969" width="20.375" style="105" customWidth="1"/>
    <col min="13970" max="13970" width="18.25" style="105" customWidth="1"/>
    <col min="13971" max="13971" width="17.375" style="105" customWidth="1"/>
    <col min="13972" max="13972" width="19.75" style="105" customWidth="1"/>
    <col min="13973" max="13973" width="19.5" style="105" customWidth="1"/>
    <col min="13974" max="13974" width="7.75" style="105" customWidth="1"/>
    <col min="13975" max="13975" width="13" style="105" customWidth="1"/>
    <col min="13976" max="13976" width="31.25" style="105" customWidth="1"/>
    <col min="13977" max="13977" width="12.75" style="105" customWidth="1"/>
    <col min="13978" max="13978" width="14.625" style="105" customWidth="1"/>
    <col min="13979" max="13979" width="34.75" style="105" customWidth="1"/>
    <col min="13980" max="13980" width="10.375" style="105" customWidth="1"/>
    <col min="13981" max="13981" width="27.625" style="105" customWidth="1"/>
    <col min="13982" max="13982" width="13.375" style="105" customWidth="1"/>
    <col min="13983" max="13983" width="23.75" style="105" customWidth="1"/>
    <col min="13984" max="13984" width="18.875" style="105" customWidth="1"/>
    <col min="13985" max="13985" width="19.125" style="105" customWidth="1"/>
    <col min="13986" max="13986" width="18.25" style="105" customWidth="1"/>
    <col min="13987" max="13987" width="15" style="105" customWidth="1"/>
    <col min="13988" max="14201" width="9" style="105"/>
    <col min="14202" max="14202" width="11.875" style="105" customWidth="1"/>
    <col min="14203" max="14203" width="28.625" style="105" customWidth="1"/>
    <col min="14204" max="14204" width="4.5" style="105" customWidth="1"/>
    <col min="14205" max="14205" width="7" style="105" customWidth="1"/>
    <col min="14206" max="14206" width="11.875" style="105" customWidth="1"/>
    <col min="14207" max="14207" width="20.125" style="105" customWidth="1"/>
    <col min="14208" max="14208" width="14.75" style="105" customWidth="1"/>
    <col min="14209" max="14209" width="12.875" style="105" customWidth="1"/>
    <col min="14210" max="14210" width="15.75" style="105" customWidth="1"/>
    <col min="14211" max="14211" width="44.25" style="105" customWidth="1"/>
    <col min="14212" max="14212" width="16.5" style="105" customWidth="1"/>
    <col min="14213" max="14213" width="21.5" style="105" customWidth="1"/>
    <col min="14214" max="14214" width="23.25" style="105" customWidth="1"/>
    <col min="14215" max="14215" width="15.875" style="105" customWidth="1"/>
    <col min="14216" max="14216" width="21.5" style="105" customWidth="1"/>
    <col min="14217" max="14217" width="19.375" style="105" customWidth="1"/>
    <col min="14218" max="14218" width="20.75" style="105" customWidth="1"/>
    <col min="14219" max="14219" width="12.5" style="105" customWidth="1"/>
    <col min="14220" max="14220" width="22.625" style="105" customWidth="1"/>
    <col min="14221" max="14221" width="19.75" style="105" customWidth="1"/>
    <col min="14222" max="14222" width="12.75" style="105" customWidth="1"/>
    <col min="14223" max="14223" width="12.5" style="105" customWidth="1"/>
    <col min="14224" max="14224" width="17.125" style="105" customWidth="1"/>
    <col min="14225" max="14225" width="20.375" style="105" customWidth="1"/>
    <col min="14226" max="14226" width="18.25" style="105" customWidth="1"/>
    <col min="14227" max="14227" width="17.375" style="105" customWidth="1"/>
    <col min="14228" max="14228" width="19.75" style="105" customWidth="1"/>
    <col min="14229" max="14229" width="19.5" style="105" customWidth="1"/>
    <col min="14230" max="14230" width="7.75" style="105" customWidth="1"/>
    <col min="14231" max="14231" width="13" style="105" customWidth="1"/>
    <col min="14232" max="14232" width="31.25" style="105" customWidth="1"/>
    <col min="14233" max="14233" width="12.75" style="105" customWidth="1"/>
    <col min="14234" max="14234" width="14.625" style="105" customWidth="1"/>
    <col min="14235" max="14235" width="34.75" style="105" customWidth="1"/>
    <col min="14236" max="14236" width="10.375" style="105" customWidth="1"/>
    <col min="14237" max="14237" width="27.625" style="105" customWidth="1"/>
    <col min="14238" max="14238" width="13.375" style="105" customWidth="1"/>
    <col min="14239" max="14239" width="23.75" style="105" customWidth="1"/>
    <col min="14240" max="14240" width="18.875" style="105" customWidth="1"/>
    <col min="14241" max="14241" width="19.125" style="105" customWidth="1"/>
    <col min="14242" max="14242" width="18.25" style="105" customWidth="1"/>
    <col min="14243" max="14243" width="15" style="105" customWidth="1"/>
    <col min="14244" max="14457" width="9" style="105"/>
    <col min="14458" max="14458" width="11.875" style="105" customWidth="1"/>
    <col min="14459" max="14459" width="28.625" style="105" customWidth="1"/>
    <col min="14460" max="14460" width="4.5" style="105" customWidth="1"/>
    <col min="14461" max="14461" width="7" style="105" customWidth="1"/>
    <col min="14462" max="14462" width="11.875" style="105" customWidth="1"/>
    <col min="14463" max="14463" width="20.125" style="105" customWidth="1"/>
    <col min="14464" max="14464" width="14.75" style="105" customWidth="1"/>
    <col min="14465" max="14465" width="12.875" style="105" customWidth="1"/>
    <col min="14466" max="14466" width="15.75" style="105" customWidth="1"/>
    <col min="14467" max="14467" width="44.25" style="105" customWidth="1"/>
    <col min="14468" max="14468" width="16.5" style="105" customWidth="1"/>
    <col min="14469" max="14469" width="21.5" style="105" customWidth="1"/>
    <col min="14470" max="14470" width="23.25" style="105" customWidth="1"/>
    <col min="14471" max="14471" width="15.875" style="105" customWidth="1"/>
    <col min="14472" max="14472" width="21.5" style="105" customWidth="1"/>
    <col min="14473" max="14473" width="19.375" style="105" customWidth="1"/>
    <col min="14474" max="14474" width="20.75" style="105" customWidth="1"/>
    <col min="14475" max="14475" width="12.5" style="105" customWidth="1"/>
    <col min="14476" max="14476" width="22.625" style="105" customWidth="1"/>
    <col min="14477" max="14477" width="19.75" style="105" customWidth="1"/>
    <col min="14478" max="14478" width="12.75" style="105" customWidth="1"/>
    <col min="14479" max="14479" width="12.5" style="105" customWidth="1"/>
    <col min="14480" max="14480" width="17.125" style="105" customWidth="1"/>
    <col min="14481" max="14481" width="20.375" style="105" customWidth="1"/>
    <col min="14482" max="14482" width="18.25" style="105" customWidth="1"/>
    <col min="14483" max="14483" width="17.375" style="105" customWidth="1"/>
    <col min="14484" max="14484" width="19.75" style="105" customWidth="1"/>
    <col min="14485" max="14485" width="19.5" style="105" customWidth="1"/>
    <col min="14486" max="14486" width="7.75" style="105" customWidth="1"/>
    <col min="14487" max="14487" width="13" style="105" customWidth="1"/>
    <col min="14488" max="14488" width="31.25" style="105" customWidth="1"/>
    <col min="14489" max="14489" width="12.75" style="105" customWidth="1"/>
    <col min="14490" max="14490" width="14.625" style="105" customWidth="1"/>
    <col min="14491" max="14491" width="34.75" style="105" customWidth="1"/>
    <col min="14492" max="14492" width="10.375" style="105" customWidth="1"/>
    <col min="14493" max="14493" width="27.625" style="105" customWidth="1"/>
    <col min="14494" max="14494" width="13.375" style="105" customWidth="1"/>
    <col min="14495" max="14495" width="23.75" style="105" customWidth="1"/>
    <col min="14496" max="14496" width="18.875" style="105" customWidth="1"/>
    <col min="14497" max="14497" width="19.125" style="105" customWidth="1"/>
    <col min="14498" max="14498" width="18.25" style="105" customWidth="1"/>
    <col min="14499" max="14499" width="15" style="105" customWidth="1"/>
    <col min="14500" max="14713" width="9" style="105"/>
    <col min="14714" max="14714" width="11.875" style="105" customWidth="1"/>
    <col min="14715" max="14715" width="28.625" style="105" customWidth="1"/>
    <col min="14716" max="14716" width="4.5" style="105" customWidth="1"/>
    <col min="14717" max="14717" width="7" style="105" customWidth="1"/>
    <col min="14718" max="14718" width="11.875" style="105" customWidth="1"/>
    <col min="14719" max="14719" width="20.125" style="105" customWidth="1"/>
    <col min="14720" max="14720" width="14.75" style="105" customWidth="1"/>
    <col min="14721" max="14721" width="12.875" style="105" customWidth="1"/>
    <col min="14722" max="14722" width="15.75" style="105" customWidth="1"/>
    <col min="14723" max="14723" width="44.25" style="105" customWidth="1"/>
    <col min="14724" max="14724" width="16.5" style="105" customWidth="1"/>
    <col min="14725" max="14725" width="21.5" style="105" customWidth="1"/>
    <col min="14726" max="14726" width="23.25" style="105" customWidth="1"/>
    <col min="14727" max="14727" width="15.875" style="105" customWidth="1"/>
    <col min="14728" max="14728" width="21.5" style="105" customWidth="1"/>
    <col min="14729" max="14729" width="19.375" style="105" customWidth="1"/>
    <col min="14730" max="14730" width="20.75" style="105" customWidth="1"/>
    <col min="14731" max="14731" width="12.5" style="105" customWidth="1"/>
    <col min="14732" max="14732" width="22.625" style="105" customWidth="1"/>
    <col min="14733" max="14733" width="19.75" style="105" customWidth="1"/>
    <col min="14734" max="14734" width="12.75" style="105" customWidth="1"/>
    <col min="14735" max="14735" width="12.5" style="105" customWidth="1"/>
    <col min="14736" max="14736" width="17.125" style="105" customWidth="1"/>
    <col min="14737" max="14737" width="20.375" style="105" customWidth="1"/>
    <col min="14738" max="14738" width="18.25" style="105" customWidth="1"/>
    <col min="14739" max="14739" width="17.375" style="105" customWidth="1"/>
    <col min="14740" max="14740" width="19.75" style="105" customWidth="1"/>
    <col min="14741" max="14741" width="19.5" style="105" customWidth="1"/>
    <col min="14742" max="14742" width="7.75" style="105" customWidth="1"/>
    <col min="14743" max="14743" width="13" style="105" customWidth="1"/>
    <col min="14744" max="14744" width="31.25" style="105" customWidth="1"/>
    <col min="14745" max="14745" width="12.75" style="105" customWidth="1"/>
    <col min="14746" max="14746" width="14.625" style="105" customWidth="1"/>
    <col min="14747" max="14747" width="34.75" style="105" customWidth="1"/>
    <col min="14748" max="14748" width="10.375" style="105" customWidth="1"/>
    <col min="14749" max="14749" width="27.625" style="105" customWidth="1"/>
    <col min="14750" max="14750" width="13.375" style="105" customWidth="1"/>
    <col min="14751" max="14751" width="23.75" style="105" customWidth="1"/>
    <col min="14752" max="14752" width="18.875" style="105" customWidth="1"/>
    <col min="14753" max="14753" width="19.125" style="105" customWidth="1"/>
    <col min="14754" max="14754" width="18.25" style="105" customWidth="1"/>
    <col min="14755" max="14755" width="15" style="105" customWidth="1"/>
    <col min="14756" max="14969" width="9" style="105"/>
    <col min="14970" max="14970" width="11.875" style="105" customWidth="1"/>
    <col min="14971" max="14971" width="28.625" style="105" customWidth="1"/>
    <col min="14972" max="14972" width="4.5" style="105" customWidth="1"/>
    <col min="14973" max="14973" width="7" style="105" customWidth="1"/>
    <col min="14974" max="14974" width="11.875" style="105" customWidth="1"/>
    <col min="14975" max="14975" width="20.125" style="105" customWidth="1"/>
    <col min="14976" max="14976" width="14.75" style="105" customWidth="1"/>
    <col min="14977" max="14977" width="12.875" style="105" customWidth="1"/>
    <col min="14978" max="14978" width="15.75" style="105" customWidth="1"/>
    <col min="14979" max="14979" width="44.25" style="105" customWidth="1"/>
    <col min="14980" max="14980" width="16.5" style="105" customWidth="1"/>
    <col min="14981" max="14981" width="21.5" style="105" customWidth="1"/>
    <col min="14982" max="14982" width="23.25" style="105" customWidth="1"/>
    <col min="14983" max="14983" width="15.875" style="105" customWidth="1"/>
    <col min="14984" max="14984" width="21.5" style="105" customWidth="1"/>
    <col min="14985" max="14985" width="19.375" style="105" customWidth="1"/>
    <col min="14986" max="14986" width="20.75" style="105" customWidth="1"/>
    <col min="14987" max="14987" width="12.5" style="105" customWidth="1"/>
    <col min="14988" max="14988" width="22.625" style="105" customWidth="1"/>
    <col min="14989" max="14989" width="19.75" style="105" customWidth="1"/>
    <col min="14990" max="14990" width="12.75" style="105" customWidth="1"/>
    <col min="14991" max="14991" width="12.5" style="105" customWidth="1"/>
    <col min="14992" max="14992" width="17.125" style="105" customWidth="1"/>
    <col min="14993" max="14993" width="20.375" style="105" customWidth="1"/>
    <col min="14994" max="14994" width="18.25" style="105" customWidth="1"/>
    <col min="14995" max="14995" width="17.375" style="105" customWidth="1"/>
    <col min="14996" max="14996" width="19.75" style="105" customWidth="1"/>
    <col min="14997" max="14997" width="19.5" style="105" customWidth="1"/>
    <col min="14998" max="14998" width="7.75" style="105" customWidth="1"/>
    <col min="14999" max="14999" width="13" style="105" customWidth="1"/>
    <col min="15000" max="15000" width="31.25" style="105" customWidth="1"/>
    <col min="15001" max="15001" width="12.75" style="105" customWidth="1"/>
    <col min="15002" max="15002" width="14.625" style="105" customWidth="1"/>
    <col min="15003" max="15003" width="34.75" style="105" customWidth="1"/>
    <col min="15004" max="15004" width="10.375" style="105" customWidth="1"/>
    <col min="15005" max="15005" width="27.625" style="105" customWidth="1"/>
    <col min="15006" max="15006" width="13.375" style="105" customWidth="1"/>
    <col min="15007" max="15007" width="23.75" style="105" customWidth="1"/>
    <col min="15008" max="15008" width="18.875" style="105" customWidth="1"/>
    <col min="15009" max="15009" width="19.125" style="105" customWidth="1"/>
    <col min="15010" max="15010" width="18.25" style="105" customWidth="1"/>
    <col min="15011" max="15011" width="15" style="105" customWidth="1"/>
    <col min="15012" max="15225" width="9" style="105"/>
    <col min="15226" max="15226" width="11.875" style="105" customWidth="1"/>
    <col min="15227" max="15227" width="28.625" style="105" customWidth="1"/>
    <col min="15228" max="15228" width="4.5" style="105" customWidth="1"/>
    <col min="15229" max="15229" width="7" style="105" customWidth="1"/>
    <col min="15230" max="15230" width="11.875" style="105" customWidth="1"/>
    <col min="15231" max="15231" width="20.125" style="105" customWidth="1"/>
    <col min="15232" max="15232" width="14.75" style="105" customWidth="1"/>
    <col min="15233" max="15233" width="12.875" style="105" customWidth="1"/>
    <col min="15234" max="15234" width="15.75" style="105" customWidth="1"/>
    <col min="15235" max="15235" width="44.25" style="105" customWidth="1"/>
    <col min="15236" max="15236" width="16.5" style="105" customWidth="1"/>
    <col min="15237" max="15237" width="21.5" style="105" customWidth="1"/>
    <col min="15238" max="15238" width="23.25" style="105" customWidth="1"/>
    <col min="15239" max="15239" width="15.875" style="105" customWidth="1"/>
    <col min="15240" max="15240" width="21.5" style="105" customWidth="1"/>
    <col min="15241" max="15241" width="19.375" style="105" customWidth="1"/>
    <col min="15242" max="15242" width="20.75" style="105" customWidth="1"/>
    <col min="15243" max="15243" width="12.5" style="105" customWidth="1"/>
    <col min="15244" max="15244" width="22.625" style="105" customWidth="1"/>
    <col min="15245" max="15245" width="19.75" style="105" customWidth="1"/>
    <col min="15246" max="15246" width="12.75" style="105" customWidth="1"/>
    <col min="15247" max="15247" width="12.5" style="105" customWidth="1"/>
    <col min="15248" max="15248" width="17.125" style="105" customWidth="1"/>
    <col min="15249" max="15249" width="20.375" style="105" customWidth="1"/>
    <col min="15250" max="15250" width="18.25" style="105" customWidth="1"/>
    <col min="15251" max="15251" width="17.375" style="105" customWidth="1"/>
    <col min="15252" max="15252" width="19.75" style="105" customWidth="1"/>
    <col min="15253" max="15253" width="19.5" style="105" customWidth="1"/>
    <col min="15254" max="15254" width="7.75" style="105" customWidth="1"/>
    <col min="15255" max="15255" width="13" style="105" customWidth="1"/>
    <col min="15256" max="15256" width="31.25" style="105" customWidth="1"/>
    <col min="15257" max="15257" width="12.75" style="105" customWidth="1"/>
    <col min="15258" max="15258" width="14.625" style="105" customWidth="1"/>
    <col min="15259" max="15259" width="34.75" style="105" customWidth="1"/>
    <col min="15260" max="15260" width="10.375" style="105" customWidth="1"/>
    <col min="15261" max="15261" width="27.625" style="105" customWidth="1"/>
    <col min="15262" max="15262" width="13.375" style="105" customWidth="1"/>
    <col min="15263" max="15263" width="23.75" style="105" customWidth="1"/>
    <col min="15264" max="15264" width="18.875" style="105" customWidth="1"/>
    <col min="15265" max="15265" width="19.125" style="105" customWidth="1"/>
    <col min="15266" max="15266" width="18.25" style="105" customWidth="1"/>
    <col min="15267" max="15267" width="15" style="105" customWidth="1"/>
    <col min="15268" max="15481" width="9" style="105"/>
    <col min="15482" max="15482" width="11.875" style="105" customWidth="1"/>
    <col min="15483" max="15483" width="28.625" style="105" customWidth="1"/>
    <col min="15484" max="15484" width="4.5" style="105" customWidth="1"/>
    <col min="15485" max="15485" width="7" style="105" customWidth="1"/>
    <col min="15486" max="15486" width="11.875" style="105" customWidth="1"/>
    <col min="15487" max="15487" width="20.125" style="105" customWidth="1"/>
    <col min="15488" max="15488" width="14.75" style="105" customWidth="1"/>
    <col min="15489" max="15489" width="12.875" style="105" customWidth="1"/>
    <col min="15490" max="15490" width="15.75" style="105" customWidth="1"/>
    <col min="15491" max="15491" width="44.25" style="105" customWidth="1"/>
    <col min="15492" max="15492" width="16.5" style="105" customWidth="1"/>
    <col min="15493" max="15493" width="21.5" style="105" customWidth="1"/>
    <col min="15494" max="15494" width="23.25" style="105" customWidth="1"/>
    <col min="15495" max="15495" width="15.875" style="105" customWidth="1"/>
    <col min="15496" max="15496" width="21.5" style="105" customWidth="1"/>
    <col min="15497" max="15497" width="19.375" style="105" customWidth="1"/>
    <col min="15498" max="15498" width="20.75" style="105" customWidth="1"/>
    <col min="15499" max="15499" width="12.5" style="105" customWidth="1"/>
    <col min="15500" max="15500" width="22.625" style="105" customWidth="1"/>
    <col min="15501" max="15501" width="19.75" style="105" customWidth="1"/>
    <col min="15502" max="15502" width="12.75" style="105" customWidth="1"/>
    <col min="15503" max="15503" width="12.5" style="105" customWidth="1"/>
    <col min="15504" max="15504" width="17.125" style="105" customWidth="1"/>
    <col min="15505" max="15505" width="20.375" style="105" customWidth="1"/>
    <col min="15506" max="15506" width="18.25" style="105" customWidth="1"/>
    <col min="15507" max="15507" width="17.375" style="105" customWidth="1"/>
    <col min="15508" max="15508" width="19.75" style="105" customWidth="1"/>
    <col min="15509" max="15509" width="19.5" style="105" customWidth="1"/>
    <col min="15510" max="15510" width="7.75" style="105" customWidth="1"/>
    <col min="15511" max="15511" width="13" style="105" customWidth="1"/>
    <col min="15512" max="15512" width="31.25" style="105" customWidth="1"/>
    <col min="15513" max="15513" width="12.75" style="105" customWidth="1"/>
    <col min="15514" max="15514" width="14.625" style="105" customWidth="1"/>
    <col min="15515" max="15515" width="34.75" style="105" customWidth="1"/>
    <col min="15516" max="15516" width="10.375" style="105" customWidth="1"/>
    <col min="15517" max="15517" width="27.625" style="105" customWidth="1"/>
    <col min="15518" max="15518" width="13.375" style="105" customWidth="1"/>
    <col min="15519" max="15519" width="23.75" style="105" customWidth="1"/>
    <col min="15520" max="15520" width="18.875" style="105" customWidth="1"/>
    <col min="15521" max="15521" width="19.125" style="105" customWidth="1"/>
    <col min="15522" max="15522" width="18.25" style="105" customWidth="1"/>
    <col min="15523" max="15523" width="15" style="105" customWidth="1"/>
    <col min="15524" max="15737" width="9" style="105"/>
    <col min="15738" max="15738" width="11.875" style="105" customWidth="1"/>
    <col min="15739" max="15739" width="28.625" style="105" customWidth="1"/>
    <col min="15740" max="15740" width="4.5" style="105" customWidth="1"/>
    <col min="15741" max="15741" width="7" style="105" customWidth="1"/>
    <col min="15742" max="15742" width="11.875" style="105" customWidth="1"/>
    <col min="15743" max="15743" width="20.125" style="105" customWidth="1"/>
    <col min="15744" max="15744" width="14.75" style="105" customWidth="1"/>
    <col min="15745" max="15745" width="12.875" style="105" customWidth="1"/>
    <col min="15746" max="15746" width="15.75" style="105" customWidth="1"/>
    <col min="15747" max="15747" width="44.25" style="105" customWidth="1"/>
    <col min="15748" max="15748" width="16.5" style="105" customWidth="1"/>
    <col min="15749" max="15749" width="21.5" style="105" customWidth="1"/>
    <col min="15750" max="15750" width="23.25" style="105" customWidth="1"/>
    <col min="15751" max="15751" width="15.875" style="105" customWidth="1"/>
    <col min="15752" max="15752" width="21.5" style="105" customWidth="1"/>
    <col min="15753" max="15753" width="19.375" style="105" customWidth="1"/>
    <col min="15754" max="15754" width="20.75" style="105" customWidth="1"/>
    <col min="15755" max="15755" width="12.5" style="105" customWidth="1"/>
    <col min="15756" max="15756" width="22.625" style="105" customWidth="1"/>
    <col min="15757" max="15757" width="19.75" style="105" customWidth="1"/>
    <col min="15758" max="15758" width="12.75" style="105" customWidth="1"/>
    <col min="15759" max="15759" width="12.5" style="105" customWidth="1"/>
    <col min="15760" max="15760" width="17.125" style="105" customWidth="1"/>
    <col min="15761" max="15761" width="20.375" style="105" customWidth="1"/>
    <col min="15762" max="15762" width="18.25" style="105" customWidth="1"/>
    <col min="15763" max="15763" width="17.375" style="105" customWidth="1"/>
    <col min="15764" max="15764" width="19.75" style="105" customWidth="1"/>
    <col min="15765" max="15765" width="19.5" style="105" customWidth="1"/>
    <col min="15766" max="15766" width="7.75" style="105" customWidth="1"/>
    <col min="15767" max="15767" width="13" style="105" customWidth="1"/>
    <col min="15768" max="15768" width="31.25" style="105" customWidth="1"/>
    <col min="15769" max="15769" width="12.75" style="105" customWidth="1"/>
    <col min="15770" max="15770" width="14.625" style="105" customWidth="1"/>
    <col min="15771" max="15771" width="34.75" style="105" customWidth="1"/>
    <col min="15772" max="15772" width="10.375" style="105" customWidth="1"/>
    <col min="15773" max="15773" width="27.625" style="105" customWidth="1"/>
    <col min="15774" max="15774" width="13.375" style="105" customWidth="1"/>
    <col min="15775" max="15775" width="23.75" style="105" customWidth="1"/>
    <col min="15776" max="15776" width="18.875" style="105" customWidth="1"/>
    <col min="15777" max="15777" width="19.125" style="105" customWidth="1"/>
    <col min="15778" max="15778" width="18.25" style="105" customWidth="1"/>
    <col min="15779" max="15779" width="15" style="105" customWidth="1"/>
    <col min="15780" max="15993" width="9" style="105"/>
    <col min="15994" max="15994" width="11.875" style="105" customWidth="1"/>
    <col min="15995" max="15995" width="28.625" style="105" customWidth="1"/>
    <col min="15996" max="15996" width="4.5" style="105" customWidth="1"/>
    <col min="15997" max="15997" width="7" style="105" customWidth="1"/>
    <col min="15998" max="15998" width="11.875" style="105" customWidth="1"/>
    <col min="15999" max="15999" width="20.125" style="105" customWidth="1"/>
    <col min="16000" max="16000" width="14.75" style="105" customWidth="1"/>
    <col min="16001" max="16001" width="12.875" style="105" customWidth="1"/>
    <col min="16002" max="16002" width="15.75" style="105" customWidth="1"/>
    <col min="16003" max="16003" width="44.25" style="105" customWidth="1"/>
    <col min="16004" max="16004" width="16.5" style="105" customWidth="1"/>
    <col min="16005" max="16005" width="21.5" style="105" customWidth="1"/>
    <col min="16006" max="16006" width="23.25" style="105" customWidth="1"/>
    <col min="16007" max="16007" width="15.875" style="105" customWidth="1"/>
    <col min="16008" max="16008" width="21.5" style="105" customWidth="1"/>
    <col min="16009" max="16009" width="19.375" style="105" customWidth="1"/>
    <col min="16010" max="16010" width="20.75" style="105" customWidth="1"/>
    <col min="16011" max="16011" width="12.5" style="105" customWidth="1"/>
    <col min="16012" max="16012" width="22.625" style="105" customWidth="1"/>
    <col min="16013" max="16013" width="19.75" style="105" customWidth="1"/>
    <col min="16014" max="16014" width="12.75" style="105" customWidth="1"/>
    <col min="16015" max="16015" width="12.5" style="105" customWidth="1"/>
    <col min="16016" max="16016" width="17.125" style="105" customWidth="1"/>
    <col min="16017" max="16017" width="20.375" style="105" customWidth="1"/>
    <col min="16018" max="16018" width="18.25" style="105" customWidth="1"/>
    <col min="16019" max="16019" width="17.375" style="105" customWidth="1"/>
    <col min="16020" max="16020" width="19.75" style="105" customWidth="1"/>
    <col min="16021" max="16021" width="19.5" style="105" customWidth="1"/>
    <col min="16022" max="16022" width="7.75" style="105" customWidth="1"/>
    <col min="16023" max="16023" width="13" style="105" customWidth="1"/>
    <col min="16024" max="16024" width="31.25" style="105" customWidth="1"/>
    <col min="16025" max="16025" width="12.75" style="105" customWidth="1"/>
    <col min="16026" max="16026" width="14.625" style="105" customWidth="1"/>
    <col min="16027" max="16027" width="34.75" style="105" customWidth="1"/>
    <col min="16028" max="16028" width="10.375" style="105" customWidth="1"/>
    <col min="16029" max="16029" width="27.625" style="105" customWidth="1"/>
    <col min="16030" max="16030" width="13.375" style="105" customWidth="1"/>
    <col min="16031" max="16031" width="23.75" style="105" customWidth="1"/>
    <col min="16032" max="16032" width="18.875" style="105" customWidth="1"/>
    <col min="16033" max="16033" width="19.125" style="105" customWidth="1"/>
    <col min="16034" max="16034" width="18.25" style="105" customWidth="1"/>
    <col min="16035" max="16035" width="15" style="105" customWidth="1"/>
    <col min="16036" max="16384" width="9" style="105"/>
  </cols>
  <sheetData>
    <row r="1" spans="1:8" ht="14.25">
      <c r="A1" s="171" t="s">
        <v>157</v>
      </c>
      <c r="B1" s="136"/>
      <c r="C1" s="136"/>
      <c r="D1" s="136"/>
      <c r="E1" s="137"/>
      <c r="F1" s="137"/>
      <c r="G1" s="137"/>
      <c r="H1" s="138"/>
    </row>
    <row r="2" spans="1:8" ht="20.25" customHeight="1">
      <c r="A2" s="219" t="s">
        <v>41</v>
      </c>
      <c r="B2" s="219"/>
      <c r="C2" s="219"/>
      <c r="D2" s="219"/>
      <c r="E2" s="219"/>
      <c r="F2" s="219"/>
      <c r="G2" s="219"/>
      <c r="H2" s="219"/>
    </row>
    <row r="3" spans="1:8">
      <c r="A3" s="139"/>
      <c r="B3" s="140"/>
      <c r="C3" s="140"/>
      <c r="D3" s="140"/>
      <c r="E3" s="220" t="s">
        <v>2</v>
      </c>
      <c r="F3" s="220"/>
      <c r="G3" s="220"/>
      <c r="H3" s="220"/>
    </row>
    <row r="4" spans="1:8" s="132" customFormat="1" ht="22.5" customHeight="1">
      <c r="A4" s="224" t="s">
        <v>3</v>
      </c>
      <c r="B4" s="226" t="s">
        <v>4</v>
      </c>
      <c r="C4" s="226" t="s">
        <v>5</v>
      </c>
      <c r="D4" s="221" t="s">
        <v>6</v>
      </c>
      <c r="E4" s="222"/>
      <c r="F4" s="223"/>
      <c r="G4" s="208" t="s">
        <v>7</v>
      </c>
      <c r="H4" s="228" t="s">
        <v>8</v>
      </c>
    </row>
    <row r="5" spans="1:8" s="132" customFormat="1" ht="19.5" customHeight="1">
      <c r="A5" s="225"/>
      <c r="B5" s="227"/>
      <c r="C5" s="227"/>
      <c r="D5" s="13" t="s">
        <v>42</v>
      </c>
      <c r="E5" s="13" t="s">
        <v>43</v>
      </c>
      <c r="F5" s="13" t="s">
        <v>44</v>
      </c>
      <c r="G5" s="208"/>
      <c r="H5" s="229"/>
    </row>
    <row r="6" spans="1:8" s="133" customFormat="1" ht="20.25" customHeight="1">
      <c r="A6" s="141" t="s">
        <v>45</v>
      </c>
      <c r="B6" s="142">
        <f>SUM(B7:B31)</f>
        <v>320540</v>
      </c>
      <c r="C6" s="142">
        <f t="shared" ref="C6" si="0">SUM(C7:C31)</f>
        <v>300500</v>
      </c>
      <c r="D6" s="142">
        <f t="shared" ref="D6" si="1">SUM(D7:D31)</f>
        <v>5906</v>
      </c>
      <c r="E6" s="142">
        <f t="shared" ref="E6:F6" si="2">SUM(E7:E31)</f>
        <v>-25946</v>
      </c>
      <c r="F6" s="142">
        <f t="shared" si="2"/>
        <v>-20040</v>
      </c>
      <c r="G6" s="143">
        <f>IF(B6=0,0,F6/B6*100)</f>
        <v>-6.2519498346540221</v>
      </c>
      <c r="H6" s="142"/>
    </row>
    <row r="7" spans="1:8" ht="20.25" customHeight="1">
      <c r="A7" s="144" t="s">
        <v>46</v>
      </c>
      <c r="B7" s="145">
        <v>16837</v>
      </c>
      <c r="C7" s="145">
        <v>24352</v>
      </c>
      <c r="D7" s="146"/>
      <c r="E7" s="147">
        <f>C7-B7-D7</f>
        <v>7515</v>
      </c>
      <c r="F7" s="147">
        <f>SUM(D7:E7)</f>
        <v>7515</v>
      </c>
      <c r="G7" s="148">
        <f t="shared" ref="G7:G31" si="3">IF(B7=0,0,F7/B7*100)</f>
        <v>44.633842133396698</v>
      </c>
      <c r="H7" s="149"/>
    </row>
    <row r="8" spans="1:8" ht="20.25" customHeight="1">
      <c r="A8" s="150" t="s">
        <v>47</v>
      </c>
      <c r="B8" s="145"/>
      <c r="C8" s="145"/>
      <c r="D8" s="146"/>
      <c r="E8" s="147">
        <f t="shared" ref="E8:E31" si="4">C8-B8-D8</f>
        <v>0</v>
      </c>
      <c r="F8" s="147">
        <f t="shared" ref="F8:F31" si="5">SUM(D8:E8)</f>
        <v>0</v>
      </c>
      <c r="G8" s="148">
        <f t="shared" si="3"/>
        <v>0</v>
      </c>
      <c r="H8" s="149"/>
    </row>
    <row r="9" spans="1:8" ht="20.25" customHeight="1">
      <c r="A9" s="150" t="s">
        <v>48</v>
      </c>
      <c r="B9" s="145">
        <v>156</v>
      </c>
      <c r="C9" s="145">
        <v>518</v>
      </c>
      <c r="D9" s="146"/>
      <c r="E9" s="147">
        <f t="shared" si="4"/>
        <v>362</v>
      </c>
      <c r="F9" s="147">
        <f t="shared" si="5"/>
        <v>362</v>
      </c>
      <c r="G9" s="148">
        <f t="shared" si="3"/>
        <v>232.05128205128199</v>
      </c>
      <c r="H9" s="149"/>
    </row>
    <row r="10" spans="1:8" ht="20.25" customHeight="1">
      <c r="A10" s="150" t="s">
        <v>49</v>
      </c>
      <c r="B10" s="145">
        <v>10182</v>
      </c>
      <c r="C10" s="145">
        <v>15000</v>
      </c>
      <c r="D10" s="146"/>
      <c r="E10" s="147">
        <f t="shared" si="4"/>
        <v>4818</v>
      </c>
      <c r="F10" s="147">
        <f t="shared" si="5"/>
        <v>4818</v>
      </c>
      <c r="G10" s="148">
        <f t="shared" si="3"/>
        <v>47.318797878609303</v>
      </c>
      <c r="H10" s="149"/>
    </row>
    <row r="11" spans="1:8" ht="20.25" customHeight="1">
      <c r="A11" s="150" t="s">
        <v>50</v>
      </c>
      <c r="B11" s="145">
        <v>62871</v>
      </c>
      <c r="C11" s="145">
        <v>82000</v>
      </c>
      <c r="D11" s="146">
        <v>2000</v>
      </c>
      <c r="E11" s="147">
        <f t="shared" si="4"/>
        <v>17129</v>
      </c>
      <c r="F11" s="147">
        <f t="shared" si="5"/>
        <v>19129</v>
      </c>
      <c r="G11" s="148">
        <f t="shared" si="3"/>
        <v>30.425792495745299</v>
      </c>
      <c r="H11" s="149"/>
    </row>
    <row r="12" spans="1:8" ht="20.25" customHeight="1">
      <c r="A12" s="150" t="s">
        <v>51</v>
      </c>
      <c r="B12" s="145">
        <v>399</v>
      </c>
      <c r="C12" s="145">
        <v>650</v>
      </c>
      <c r="D12" s="146"/>
      <c r="E12" s="147">
        <f t="shared" si="4"/>
        <v>251</v>
      </c>
      <c r="F12" s="147">
        <f t="shared" si="5"/>
        <v>251</v>
      </c>
      <c r="G12" s="148">
        <f t="shared" si="3"/>
        <v>62.9072681704261</v>
      </c>
      <c r="H12" s="149"/>
    </row>
    <row r="13" spans="1:8" ht="20.25" customHeight="1">
      <c r="A13" s="150" t="s">
        <v>52</v>
      </c>
      <c r="B13" s="145">
        <v>4518</v>
      </c>
      <c r="C13" s="145">
        <v>5000</v>
      </c>
      <c r="D13" s="146"/>
      <c r="E13" s="147">
        <f t="shared" si="4"/>
        <v>482</v>
      </c>
      <c r="F13" s="147">
        <f t="shared" si="5"/>
        <v>482</v>
      </c>
      <c r="G13" s="148">
        <f t="shared" si="3"/>
        <v>10.6684373616645</v>
      </c>
      <c r="H13" s="149"/>
    </row>
    <row r="14" spans="1:8" ht="20.25" customHeight="1">
      <c r="A14" s="150" t="s">
        <v>53</v>
      </c>
      <c r="B14" s="145">
        <v>26331</v>
      </c>
      <c r="C14" s="145">
        <v>26000</v>
      </c>
      <c r="D14" s="146"/>
      <c r="E14" s="147">
        <f t="shared" si="4"/>
        <v>-331</v>
      </c>
      <c r="F14" s="147">
        <f t="shared" si="5"/>
        <v>-331</v>
      </c>
      <c r="G14" s="148">
        <f t="shared" si="3"/>
        <v>-1.2570734115681099</v>
      </c>
      <c r="H14" s="149"/>
    </row>
    <row r="15" spans="1:8" ht="20.25" customHeight="1">
      <c r="A15" s="150" t="s">
        <v>54</v>
      </c>
      <c r="B15" s="145">
        <v>17061</v>
      </c>
      <c r="C15" s="145">
        <v>18000</v>
      </c>
      <c r="D15" s="146">
        <v>955</v>
      </c>
      <c r="E15" s="147">
        <f t="shared" si="4"/>
        <v>-16</v>
      </c>
      <c r="F15" s="147">
        <f t="shared" si="5"/>
        <v>939</v>
      </c>
      <c r="G15" s="148">
        <f t="shared" si="3"/>
        <v>5.5037805521364502</v>
      </c>
      <c r="H15" s="149"/>
    </row>
    <row r="16" spans="1:8" ht="20.25" customHeight="1">
      <c r="A16" s="150" t="s">
        <v>55</v>
      </c>
      <c r="B16" s="145">
        <v>4951</v>
      </c>
      <c r="C16" s="145">
        <v>13000</v>
      </c>
      <c r="D16" s="146"/>
      <c r="E16" s="147">
        <f t="shared" si="4"/>
        <v>8049</v>
      </c>
      <c r="F16" s="147">
        <f t="shared" si="5"/>
        <v>8049</v>
      </c>
      <c r="G16" s="148">
        <f t="shared" si="3"/>
        <v>162.57321753181199</v>
      </c>
      <c r="H16" s="149"/>
    </row>
    <row r="17" spans="1:8" ht="20.25" customHeight="1">
      <c r="A17" s="150" t="s">
        <v>56</v>
      </c>
      <c r="B17" s="145">
        <v>6433</v>
      </c>
      <c r="C17" s="145">
        <v>20000</v>
      </c>
      <c r="D17" s="146">
        <v>2951</v>
      </c>
      <c r="E17" s="147">
        <f t="shared" si="4"/>
        <v>10616</v>
      </c>
      <c r="F17" s="147">
        <f t="shared" si="5"/>
        <v>13567</v>
      </c>
      <c r="G17" s="148">
        <f t="shared" si="3"/>
        <v>210.89693766516399</v>
      </c>
      <c r="H17" s="149"/>
    </row>
    <row r="18" spans="1:8" ht="20.25" customHeight="1">
      <c r="A18" s="150" t="s">
        <v>57</v>
      </c>
      <c r="B18" s="145">
        <v>35075</v>
      </c>
      <c r="C18" s="145">
        <v>35000</v>
      </c>
      <c r="D18" s="146"/>
      <c r="E18" s="147">
        <f t="shared" si="4"/>
        <v>-75</v>
      </c>
      <c r="F18" s="147">
        <f t="shared" si="5"/>
        <v>-75</v>
      </c>
      <c r="G18" s="148">
        <f t="shared" si="3"/>
        <v>-0.213827512473272</v>
      </c>
      <c r="H18" s="149"/>
    </row>
    <row r="19" spans="1:8" ht="20.25" customHeight="1">
      <c r="A19" s="150" t="s">
        <v>58</v>
      </c>
      <c r="B19" s="145">
        <v>3115</v>
      </c>
      <c r="C19" s="145">
        <v>30000</v>
      </c>
      <c r="D19" s="146"/>
      <c r="E19" s="147">
        <f t="shared" si="4"/>
        <v>26885</v>
      </c>
      <c r="F19" s="147">
        <f t="shared" si="5"/>
        <v>26885</v>
      </c>
      <c r="G19" s="148">
        <f t="shared" si="3"/>
        <v>863.08186195826602</v>
      </c>
      <c r="H19" s="149"/>
    </row>
    <row r="20" spans="1:8" ht="20.25" customHeight="1">
      <c r="A20" s="150" t="s">
        <v>59</v>
      </c>
      <c r="B20" s="145">
        <v>243</v>
      </c>
      <c r="C20" s="145">
        <v>3000</v>
      </c>
      <c r="D20" s="146"/>
      <c r="E20" s="147">
        <f t="shared" si="4"/>
        <v>2757</v>
      </c>
      <c r="F20" s="147">
        <f t="shared" si="5"/>
        <v>2757</v>
      </c>
      <c r="G20" s="148">
        <f t="shared" si="3"/>
        <v>1134.5679012345699</v>
      </c>
      <c r="H20" s="149"/>
    </row>
    <row r="21" spans="1:8" ht="20.25" customHeight="1">
      <c r="A21" s="150" t="s">
        <v>60</v>
      </c>
      <c r="B21" s="145">
        <v>491</v>
      </c>
      <c r="C21" s="145">
        <v>1500</v>
      </c>
      <c r="D21" s="146"/>
      <c r="E21" s="147">
        <f t="shared" si="4"/>
        <v>1009</v>
      </c>
      <c r="F21" s="147">
        <f t="shared" si="5"/>
        <v>1009</v>
      </c>
      <c r="G21" s="148">
        <f t="shared" si="3"/>
        <v>205.498981670061</v>
      </c>
      <c r="H21" s="149"/>
    </row>
    <row r="22" spans="1:8" ht="20.25" customHeight="1">
      <c r="A22" s="150" t="s">
        <v>61</v>
      </c>
      <c r="B22" s="145"/>
      <c r="C22" s="151">
        <f>[1]支出!$D$146</f>
        <v>30</v>
      </c>
      <c r="D22" s="152"/>
      <c r="E22" s="147">
        <f t="shared" si="4"/>
        <v>30</v>
      </c>
      <c r="F22" s="147">
        <f t="shared" si="5"/>
        <v>30</v>
      </c>
      <c r="G22" s="148">
        <f t="shared" si="3"/>
        <v>0</v>
      </c>
      <c r="H22" s="149"/>
    </row>
    <row r="23" spans="1:8" ht="20.25" customHeight="1">
      <c r="A23" s="150" t="s">
        <v>62</v>
      </c>
      <c r="B23" s="145"/>
      <c r="C23" s="145"/>
      <c r="D23" s="146"/>
      <c r="E23" s="147">
        <f t="shared" si="4"/>
        <v>0</v>
      </c>
      <c r="F23" s="147">
        <f t="shared" si="5"/>
        <v>0</v>
      </c>
      <c r="G23" s="148">
        <f t="shared" si="3"/>
        <v>0</v>
      </c>
      <c r="H23" s="149"/>
    </row>
    <row r="24" spans="1:8" ht="20.25" customHeight="1">
      <c r="A24" s="150" t="s">
        <v>63</v>
      </c>
      <c r="B24" s="145">
        <v>4176</v>
      </c>
      <c r="C24" s="145">
        <v>10500</v>
      </c>
      <c r="D24" s="146"/>
      <c r="E24" s="147">
        <f t="shared" si="4"/>
        <v>6324</v>
      </c>
      <c r="F24" s="147">
        <f t="shared" si="5"/>
        <v>6324</v>
      </c>
      <c r="G24" s="148">
        <f t="shared" si="3"/>
        <v>151.43678160919501</v>
      </c>
      <c r="H24" s="149"/>
    </row>
    <row r="25" spans="1:8" ht="20.25" customHeight="1">
      <c r="A25" s="150" t="s">
        <v>64</v>
      </c>
      <c r="B25" s="145">
        <v>1134</v>
      </c>
      <c r="C25" s="145">
        <v>3500</v>
      </c>
      <c r="D25" s="146"/>
      <c r="E25" s="147">
        <f t="shared" si="4"/>
        <v>2366</v>
      </c>
      <c r="F25" s="147">
        <f t="shared" si="5"/>
        <v>2366</v>
      </c>
      <c r="G25" s="148">
        <f t="shared" si="3"/>
        <v>208.641975308642</v>
      </c>
      <c r="H25" s="149"/>
    </row>
    <row r="26" spans="1:8" ht="20.25" customHeight="1">
      <c r="A26" s="150" t="s">
        <v>65</v>
      </c>
      <c r="B26" s="145">
        <v>396</v>
      </c>
      <c r="C26" s="145">
        <f>[1]支出!$D$158</f>
        <v>315</v>
      </c>
      <c r="D26" s="146"/>
      <c r="E26" s="147">
        <f t="shared" si="4"/>
        <v>-81</v>
      </c>
      <c r="F26" s="147">
        <f t="shared" si="5"/>
        <v>-81</v>
      </c>
      <c r="G26" s="148">
        <f t="shared" si="3"/>
        <v>-20.454545454545457</v>
      </c>
      <c r="H26" s="149"/>
    </row>
    <row r="27" spans="1:8" ht="20.25" customHeight="1">
      <c r="A27" s="150" t="s">
        <v>66</v>
      </c>
      <c r="B27" s="145">
        <v>1335</v>
      </c>
      <c r="C27" s="145">
        <v>3000</v>
      </c>
      <c r="D27" s="146"/>
      <c r="E27" s="147">
        <f t="shared" si="4"/>
        <v>1665</v>
      </c>
      <c r="F27" s="147">
        <f t="shared" si="5"/>
        <v>1665</v>
      </c>
      <c r="G27" s="148">
        <f t="shared" si="3"/>
        <v>124.719101123595</v>
      </c>
      <c r="H27" s="149"/>
    </row>
    <row r="28" spans="1:8" ht="20.25" customHeight="1">
      <c r="A28" s="150" t="s">
        <v>67</v>
      </c>
      <c r="B28" s="145">
        <v>4100</v>
      </c>
      <c r="C28" s="153"/>
      <c r="D28" s="154"/>
      <c r="E28" s="147">
        <f t="shared" si="4"/>
        <v>-4100</v>
      </c>
      <c r="F28" s="147">
        <f t="shared" si="5"/>
        <v>-4100</v>
      </c>
      <c r="G28" s="148">
        <f t="shared" si="3"/>
        <v>-100</v>
      </c>
      <c r="H28" s="149" t="s">
        <v>68</v>
      </c>
    </row>
    <row r="29" spans="1:8" ht="49.5" customHeight="1">
      <c r="A29" s="150" t="s">
        <v>69</v>
      </c>
      <c r="B29" s="145">
        <v>112432</v>
      </c>
      <c r="C29" s="145">
        <v>991</v>
      </c>
      <c r="D29" s="146"/>
      <c r="E29" s="147">
        <f t="shared" si="4"/>
        <v>-111441</v>
      </c>
      <c r="F29" s="147">
        <f t="shared" si="5"/>
        <v>-111441</v>
      </c>
      <c r="G29" s="148">
        <f t="shared" si="3"/>
        <v>-99.118578340685929</v>
      </c>
      <c r="H29" s="149" t="s">
        <v>70</v>
      </c>
    </row>
    <row r="30" spans="1:8" ht="20.25" customHeight="1">
      <c r="A30" s="150" t="s">
        <v>71</v>
      </c>
      <c r="B30" s="145">
        <v>8181</v>
      </c>
      <c r="C30" s="155">
        <v>8126</v>
      </c>
      <c r="D30" s="156"/>
      <c r="E30" s="147">
        <f t="shared" si="4"/>
        <v>-55</v>
      </c>
      <c r="F30" s="147">
        <f t="shared" si="5"/>
        <v>-55</v>
      </c>
      <c r="G30" s="148">
        <f t="shared" si="3"/>
        <v>-0.67228945116733896</v>
      </c>
      <c r="H30" s="149"/>
    </row>
    <row r="31" spans="1:8" ht="20.25" customHeight="1">
      <c r="A31" s="150" t="s">
        <v>72</v>
      </c>
      <c r="B31" s="145">
        <v>123</v>
      </c>
      <c r="C31" s="157">
        <f>[1]支出!$D$172</f>
        <v>18</v>
      </c>
      <c r="D31" s="156"/>
      <c r="E31" s="147">
        <f t="shared" si="4"/>
        <v>-105</v>
      </c>
      <c r="F31" s="147">
        <f t="shared" si="5"/>
        <v>-105</v>
      </c>
      <c r="G31" s="148">
        <f t="shared" si="3"/>
        <v>-85.365853658536579</v>
      </c>
      <c r="H31" s="149"/>
    </row>
    <row r="32" spans="1:8">
      <c r="A32" s="31" t="s">
        <v>33</v>
      </c>
      <c r="B32" s="158"/>
      <c r="C32" s="158"/>
      <c r="D32" s="158"/>
      <c r="E32" s="158"/>
      <c r="F32" s="158"/>
      <c r="G32" s="158"/>
      <c r="H32" s="158"/>
    </row>
  </sheetData>
  <mergeCells count="8">
    <mergeCell ref="A2:H2"/>
    <mergeCell ref="E3:H3"/>
    <mergeCell ref="D4:F4"/>
    <mergeCell ref="A4:A5"/>
    <mergeCell ref="B4:B5"/>
    <mergeCell ref="C4:C5"/>
    <mergeCell ref="G4:G5"/>
    <mergeCell ref="H4:H5"/>
  </mergeCells>
  <phoneticPr fontId="46" type="noConversion"/>
  <printOptions horizontalCentered="1"/>
  <pageMargins left="0.70866141732283505" right="0.70866141732283505" top="0.47244094488188998" bottom="0.28000000000000003" header="0.31496062992126" footer="0.1574803149606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28"/>
  <sheetViews>
    <sheetView showZeros="0" workbookViewId="0">
      <selection activeCell="F8" sqref="F8"/>
    </sheetView>
  </sheetViews>
  <sheetFormatPr defaultColWidth="9" defaultRowHeight="14.25"/>
  <cols>
    <col min="1" max="1" width="30.375" style="3" customWidth="1"/>
    <col min="2" max="2" width="9.625" style="113" customWidth="1"/>
    <col min="3" max="3" width="8.875" style="113" customWidth="1"/>
    <col min="4" max="4" width="7.75" style="113" customWidth="1"/>
    <col min="5" max="5" width="8.375" style="113" customWidth="1"/>
    <col min="6" max="6" width="9.25" style="113" customWidth="1"/>
    <col min="7" max="7" width="18.75" style="6" customWidth="1"/>
    <col min="8" max="16384" width="9" style="6"/>
  </cols>
  <sheetData>
    <row r="1" spans="1:7">
      <c r="A1" s="171" t="s">
        <v>158</v>
      </c>
      <c r="G1" s="8"/>
    </row>
    <row r="2" spans="1:7" ht="40.5" customHeight="1">
      <c r="A2" s="230" t="s">
        <v>73</v>
      </c>
      <c r="B2" s="230"/>
      <c r="C2" s="230"/>
      <c r="D2" s="230"/>
      <c r="E2" s="230"/>
      <c r="F2" s="230"/>
      <c r="G2" s="230"/>
    </row>
    <row r="3" spans="1:7" s="1" customFormat="1" ht="16.5" customHeight="1">
      <c r="A3" s="9"/>
      <c r="B3" s="231" t="s">
        <v>74</v>
      </c>
      <c r="C3" s="231"/>
      <c r="D3" s="231"/>
      <c r="E3" s="231"/>
      <c r="F3" s="231"/>
      <c r="G3" s="231"/>
    </row>
    <row r="4" spans="1:7" s="108" customFormat="1" ht="24.75" customHeight="1">
      <c r="A4" s="232" t="s">
        <v>75</v>
      </c>
      <c r="B4" s="234" t="s">
        <v>76</v>
      </c>
      <c r="C4" s="226" t="s">
        <v>5</v>
      </c>
      <c r="D4" s="221" t="s">
        <v>6</v>
      </c>
      <c r="E4" s="222"/>
      <c r="F4" s="223"/>
      <c r="G4" s="232" t="s">
        <v>8</v>
      </c>
    </row>
    <row r="5" spans="1:7" s="108" customFormat="1" ht="24.75" customHeight="1">
      <c r="A5" s="233"/>
      <c r="B5" s="235"/>
      <c r="C5" s="227"/>
      <c r="D5" s="13" t="s">
        <v>42</v>
      </c>
      <c r="E5" s="13" t="s">
        <v>43</v>
      </c>
      <c r="F5" s="13" t="s">
        <v>44</v>
      </c>
      <c r="G5" s="233"/>
    </row>
    <row r="6" spans="1:7" s="109" customFormat="1" ht="24.75" customHeight="1">
      <c r="A6" s="114" t="s">
        <v>77</v>
      </c>
      <c r="B6" s="115">
        <f>B7+B8+B9+B10+B11+B15+B16-B17-B20</f>
        <v>320540</v>
      </c>
      <c r="C6" s="115">
        <f>C7+C8+C9+C10+C11+C15+C16-C17-C20</f>
        <v>315223</v>
      </c>
      <c r="D6" s="115">
        <f t="shared" ref="D6:F6" si="0">D7+D8+D9+D10+D11+D15+D16-D17-D20</f>
        <v>5906</v>
      </c>
      <c r="E6" s="115">
        <f t="shared" si="0"/>
        <v>-9901</v>
      </c>
      <c r="F6" s="115">
        <f t="shared" si="0"/>
        <v>-3995</v>
      </c>
      <c r="G6" s="116"/>
    </row>
    <row r="7" spans="1:7" s="110" customFormat="1" ht="29.25" customHeight="1">
      <c r="A7" s="117" t="s">
        <v>78</v>
      </c>
      <c r="B7" s="54">
        <v>73591</v>
      </c>
      <c r="C7" s="54">
        <v>74312</v>
      </c>
      <c r="D7" s="54"/>
      <c r="E7" s="54">
        <f>C7-B7</f>
        <v>721</v>
      </c>
      <c r="F7" s="54">
        <f>SUM(D7:E7)</f>
        <v>721</v>
      </c>
      <c r="G7" s="118" t="s">
        <v>79</v>
      </c>
    </row>
    <row r="8" spans="1:7" s="110" customFormat="1" ht="24.75" customHeight="1">
      <c r="A8" s="117" t="s">
        <v>153</v>
      </c>
      <c r="B8" s="54">
        <v>58424</v>
      </c>
      <c r="C8" s="54">
        <v>58424</v>
      </c>
      <c r="D8" s="54"/>
      <c r="E8" s="54">
        <f t="shared" ref="E8:E12" si="1">C8-B8</f>
        <v>0</v>
      </c>
      <c r="F8" s="54">
        <f t="shared" ref="F8:F12" si="2">SUM(D8:E8)</f>
        <v>0</v>
      </c>
      <c r="G8" s="118"/>
    </row>
    <row r="9" spans="1:7" s="1" customFormat="1" ht="24.75" customHeight="1">
      <c r="A9" s="117" t="s">
        <v>80</v>
      </c>
      <c r="B9" s="54">
        <f>167571-B8</f>
        <v>109147</v>
      </c>
      <c r="C9" s="54">
        <f>155000-C8</f>
        <v>96576</v>
      </c>
      <c r="D9" s="54"/>
      <c r="E9" s="54"/>
      <c r="F9" s="54">
        <f t="shared" si="2"/>
        <v>0</v>
      </c>
      <c r="G9" s="119"/>
    </row>
    <row r="10" spans="1:7" s="1" customFormat="1" ht="29.25" customHeight="1">
      <c r="A10" s="117" t="s">
        <v>154</v>
      </c>
      <c r="B10" s="54">
        <v>8700</v>
      </c>
      <c r="C10" s="54">
        <f>8700+5906+18900</f>
        <v>33506</v>
      </c>
      <c r="D10" s="54">
        <v>5906</v>
      </c>
      <c r="E10" s="54"/>
      <c r="F10" s="54">
        <f t="shared" si="2"/>
        <v>5906</v>
      </c>
      <c r="G10" s="119" t="s">
        <v>81</v>
      </c>
    </row>
    <row r="11" spans="1:7" s="1" customFormat="1" ht="24.75" customHeight="1">
      <c r="A11" s="117" t="s">
        <v>82</v>
      </c>
      <c r="B11" s="54">
        <f>SUM(B12:B14)</f>
        <v>90106</v>
      </c>
      <c r="C11" s="54">
        <f>SUM(C12:C14)</f>
        <v>79217</v>
      </c>
      <c r="D11" s="54"/>
      <c r="E11" s="54">
        <f t="shared" si="1"/>
        <v>-10889</v>
      </c>
      <c r="F11" s="54">
        <f t="shared" si="2"/>
        <v>-10889</v>
      </c>
      <c r="G11" s="119"/>
    </row>
    <row r="12" spans="1:7" s="110" customFormat="1" ht="24.75" customHeight="1">
      <c r="A12" s="66" t="s">
        <v>83</v>
      </c>
      <c r="B12" s="58">
        <v>85000</v>
      </c>
      <c r="C12" s="58">
        <v>77983</v>
      </c>
      <c r="D12" s="58"/>
      <c r="E12" s="58">
        <f t="shared" si="1"/>
        <v>-7017</v>
      </c>
      <c r="F12" s="58">
        <f t="shared" si="2"/>
        <v>-7017</v>
      </c>
      <c r="G12" s="120"/>
    </row>
    <row r="13" spans="1:7" s="110" customFormat="1" ht="24.75" customHeight="1">
      <c r="A13" s="66" t="s">
        <v>84</v>
      </c>
      <c r="B13" s="58">
        <v>106</v>
      </c>
      <c r="C13" s="58">
        <v>234</v>
      </c>
      <c r="D13" s="58"/>
      <c r="E13" s="58">
        <f t="shared" ref="E13:E15" si="3">C13-B13</f>
        <v>128</v>
      </c>
      <c r="F13" s="58">
        <f t="shared" ref="F13:F27" si="4">SUM(D13:E13)</f>
        <v>128</v>
      </c>
      <c r="G13" s="120"/>
    </row>
    <row r="14" spans="1:7" s="110" customFormat="1" ht="24.75" customHeight="1">
      <c r="A14" s="66" t="s">
        <v>85</v>
      </c>
      <c r="B14" s="58">
        <v>5000</v>
      </c>
      <c r="C14" s="58">
        <v>1000</v>
      </c>
      <c r="D14" s="58"/>
      <c r="E14" s="58">
        <f t="shared" si="3"/>
        <v>-4000</v>
      </c>
      <c r="F14" s="58">
        <f t="shared" si="4"/>
        <v>-4000</v>
      </c>
      <c r="G14" s="120"/>
    </row>
    <row r="15" spans="1:7" s="110" customFormat="1" ht="24.75" customHeight="1">
      <c r="A15" s="117" t="s">
        <v>86</v>
      </c>
      <c r="B15" s="54">
        <v>6032</v>
      </c>
      <c r="C15" s="54">
        <v>6299</v>
      </c>
      <c r="D15" s="54"/>
      <c r="E15" s="54">
        <f t="shared" si="3"/>
        <v>267</v>
      </c>
      <c r="F15" s="121">
        <f t="shared" si="4"/>
        <v>267</v>
      </c>
      <c r="G15" s="119"/>
    </row>
    <row r="16" spans="1:7" s="110" customFormat="1" ht="24.75" customHeight="1">
      <c r="A16" s="117" t="s">
        <v>87</v>
      </c>
      <c r="B16" s="54"/>
      <c r="C16" s="54">
        <v>12160</v>
      </c>
      <c r="D16" s="54"/>
      <c r="E16" s="54"/>
      <c r="F16" s="121">
        <f t="shared" si="4"/>
        <v>0</v>
      </c>
      <c r="G16" s="119"/>
    </row>
    <row r="17" spans="1:7" s="110" customFormat="1" ht="24.75" customHeight="1">
      <c r="A17" s="53" t="s">
        <v>88</v>
      </c>
      <c r="B17" s="54">
        <f>SUM(B18:B19)</f>
        <v>5777</v>
      </c>
      <c r="C17" s="54">
        <f>SUM(C18:C19)</f>
        <v>6688</v>
      </c>
      <c r="D17" s="54"/>
      <c r="E17" s="54"/>
      <c r="F17" s="121">
        <f t="shared" si="4"/>
        <v>0</v>
      </c>
      <c r="G17" s="118"/>
    </row>
    <row r="18" spans="1:7" s="110" customFormat="1" ht="24.75" customHeight="1">
      <c r="A18" s="122" t="s">
        <v>89</v>
      </c>
      <c r="B18" s="123">
        <v>4084</v>
      </c>
      <c r="C18" s="123">
        <v>4932</v>
      </c>
      <c r="D18" s="123"/>
      <c r="E18" s="123"/>
      <c r="F18" s="58">
        <f t="shared" si="4"/>
        <v>0</v>
      </c>
      <c r="G18" s="124"/>
    </row>
    <row r="19" spans="1:7" s="110" customFormat="1" ht="24.75" customHeight="1">
      <c r="A19" s="122" t="s">
        <v>90</v>
      </c>
      <c r="B19" s="123">
        <v>1693</v>
      </c>
      <c r="C19" s="123">
        <v>1756</v>
      </c>
      <c r="D19" s="123"/>
      <c r="E19" s="123"/>
      <c r="F19" s="58">
        <f t="shared" si="4"/>
        <v>0</v>
      </c>
      <c r="G19" s="124"/>
    </row>
    <row r="20" spans="1:7" s="110" customFormat="1" ht="24.75" customHeight="1">
      <c r="A20" s="53" t="s">
        <v>155</v>
      </c>
      <c r="B20" s="125">
        <v>19683</v>
      </c>
      <c r="C20" s="125">
        <f>19683+18900</f>
        <v>38583</v>
      </c>
      <c r="D20" s="125"/>
      <c r="E20" s="125"/>
      <c r="F20" s="121">
        <f t="shared" si="4"/>
        <v>0</v>
      </c>
      <c r="G20" s="119" t="s">
        <v>91</v>
      </c>
    </row>
    <row r="21" spans="1:7" s="111" customFormat="1" ht="24.75" customHeight="1">
      <c r="A21" s="126" t="s">
        <v>92</v>
      </c>
      <c r="B21" s="115">
        <f>SUM(B22,B26)</f>
        <v>320540</v>
      </c>
      <c r="C21" s="115">
        <f>SUM(C22,C26)</f>
        <v>300500</v>
      </c>
      <c r="D21" s="115">
        <f>SUM(D22,D26)</f>
        <v>5906</v>
      </c>
      <c r="E21" s="115">
        <f>SUM(E22,E26)</f>
        <v>-25946</v>
      </c>
      <c r="F21" s="115">
        <f>SUM(F22,F26)</f>
        <v>-20040</v>
      </c>
      <c r="G21" s="127"/>
    </row>
    <row r="22" spans="1:7" s="112" customFormat="1" ht="24.75" customHeight="1">
      <c r="A22" s="117" t="s">
        <v>93</v>
      </c>
      <c r="B22" s="54">
        <f>SUM(B23:B25)</f>
        <v>309110</v>
      </c>
      <c r="C22" s="54">
        <f t="shared" ref="C22:F22" si="5">SUM(C23:C25)</f>
        <v>289070</v>
      </c>
      <c r="D22" s="54">
        <f t="shared" si="5"/>
        <v>5906</v>
      </c>
      <c r="E22" s="54">
        <f t="shared" si="5"/>
        <v>-25946</v>
      </c>
      <c r="F22" s="54">
        <f t="shared" si="5"/>
        <v>-20040</v>
      </c>
      <c r="G22" s="119"/>
    </row>
    <row r="23" spans="1:7" ht="24.75" customHeight="1">
      <c r="A23" s="128" t="s">
        <v>94</v>
      </c>
      <c r="B23" s="58">
        <v>191263</v>
      </c>
      <c r="C23" s="58">
        <v>180862</v>
      </c>
      <c r="D23" s="58"/>
      <c r="E23" s="58">
        <f>C23-B23</f>
        <v>-10401</v>
      </c>
      <c r="F23" s="58">
        <f t="shared" si="4"/>
        <v>-10401</v>
      </c>
      <c r="G23" s="124"/>
    </row>
    <row r="24" spans="1:7" ht="24.75" customHeight="1">
      <c r="A24" s="128" t="s">
        <v>95</v>
      </c>
      <c r="B24" s="58">
        <v>109147</v>
      </c>
      <c r="C24" s="58">
        <v>93602</v>
      </c>
      <c r="D24" s="58"/>
      <c r="E24" s="58">
        <f>C24-B24</f>
        <v>-15545</v>
      </c>
      <c r="F24" s="58">
        <f t="shared" si="4"/>
        <v>-15545</v>
      </c>
      <c r="G24" s="124"/>
    </row>
    <row r="25" spans="1:7" ht="24.75" customHeight="1">
      <c r="A25" s="128" t="s">
        <v>96</v>
      </c>
      <c r="B25" s="58">
        <v>8700</v>
      </c>
      <c r="C25" s="58">
        <f>8700+5906</f>
        <v>14606</v>
      </c>
      <c r="D25" s="58">
        <v>5906</v>
      </c>
      <c r="E25" s="58"/>
      <c r="F25" s="58">
        <f t="shared" si="4"/>
        <v>5906</v>
      </c>
      <c r="G25" s="124"/>
    </row>
    <row r="26" spans="1:7" ht="24.75" customHeight="1">
      <c r="A26" s="129" t="s">
        <v>97</v>
      </c>
      <c r="B26" s="130">
        <v>11430</v>
      </c>
      <c r="C26" s="130">
        <v>11430</v>
      </c>
      <c r="D26" s="130"/>
      <c r="E26" s="130"/>
      <c r="F26" s="121">
        <f t="shared" si="4"/>
        <v>0</v>
      </c>
      <c r="G26" s="18"/>
    </row>
    <row r="27" spans="1:7" s="111" customFormat="1" ht="24.75" customHeight="1">
      <c r="A27" s="126" t="s">
        <v>98</v>
      </c>
      <c r="B27" s="115">
        <f>SUM(B28,B32)</f>
        <v>0</v>
      </c>
      <c r="C27" s="115">
        <f>C6-C21</f>
        <v>14723</v>
      </c>
      <c r="D27" s="115"/>
      <c r="E27" s="115"/>
      <c r="F27" s="131">
        <f t="shared" si="4"/>
        <v>0</v>
      </c>
      <c r="G27" s="127"/>
    </row>
    <row r="28" spans="1:7">
      <c r="A28" s="217" t="s">
        <v>99</v>
      </c>
      <c r="B28" s="217"/>
      <c r="C28" s="217"/>
      <c r="D28" s="217"/>
      <c r="E28" s="217"/>
      <c r="F28" s="217"/>
    </row>
  </sheetData>
  <mergeCells count="8">
    <mergeCell ref="A2:G2"/>
    <mergeCell ref="B3:G3"/>
    <mergeCell ref="D4:F4"/>
    <mergeCell ref="A28:F28"/>
    <mergeCell ref="A4:A5"/>
    <mergeCell ref="B4:B5"/>
    <mergeCell ref="C4:C5"/>
    <mergeCell ref="G4:G5"/>
  </mergeCells>
  <phoneticPr fontId="46" type="noConversion"/>
  <printOptions horizontalCentered="1"/>
  <pageMargins left="0.47244094488188998" right="0.15748031496063" top="0.74803149606299202" bottom="0.43307086614173201" header="0.15748031496063" footer="0.15748031496063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16"/>
  <sheetViews>
    <sheetView workbookViewId="0">
      <selection activeCell="F10" sqref="F10"/>
    </sheetView>
  </sheetViews>
  <sheetFormatPr defaultColWidth="9" defaultRowHeight="13.5"/>
  <cols>
    <col min="1" max="1" width="18.5" style="86" customWidth="1"/>
    <col min="2" max="2" width="42.875" style="86" customWidth="1"/>
    <col min="3" max="3" width="12.125" style="87" customWidth="1"/>
    <col min="4" max="4" width="12.5" style="88" customWidth="1"/>
    <col min="5" max="255" width="9" style="86"/>
    <col min="256" max="256" width="21.5" style="86" customWidth="1"/>
    <col min="257" max="257" width="39.625" style="86" customWidth="1"/>
    <col min="258" max="258" width="20.125" style="86" customWidth="1"/>
    <col min="259" max="511" width="9" style="86"/>
    <col min="512" max="512" width="21.5" style="86" customWidth="1"/>
    <col min="513" max="513" width="39.625" style="86" customWidth="1"/>
    <col min="514" max="514" width="20.125" style="86" customWidth="1"/>
    <col min="515" max="767" width="9" style="86"/>
    <col min="768" max="768" width="21.5" style="86" customWidth="1"/>
    <col min="769" max="769" width="39.625" style="86" customWidth="1"/>
    <col min="770" max="770" width="20.125" style="86" customWidth="1"/>
    <col min="771" max="1023" width="9" style="86"/>
    <col min="1024" max="1024" width="21.5" style="86" customWidth="1"/>
    <col min="1025" max="1025" width="39.625" style="86" customWidth="1"/>
    <col min="1026" max="1026" width="20.125" style="86" customWidth="1"/>
    <col min="1027" max="1279" width="9" style="86"/>
    <col min="1280" max="1280" width="21.5" style="86" customWidth="1"/>
    <col min="1281" max="1281" width="39.625" style="86" customWidth="1"/>
    <col min="1282" max="1282" width="20.125" style="86" customWidth="1"/>
    <col min="1283" max="1535" width="9" style="86"/>
    <col min="1536" max="1536" width="21.5" style="86" customWidth="1"/>
    <col min="1537" max="1537" width="39.625" style="86" customWidth="1"/>
    <col min="1538" max="1538" width="20.125" style="86" customWidth="1"/>
    <col min="1539" max="1791" width="9" style="86"/>
    <col min="1792" max="1792" width="21.5" style="86" customWidth="1"/>
    <col min="1793" max="1793" width="39.625" style="86" customWidth="1"/>
    <col min="1794" max="1794" width="20.125" style="86" customWidth="1"/>
    <col min="1795" max="2047" width="9" style="86"/>
    <col min="2048" max="2048" width="21.5" style="86" customWidth="1"/>
    <col min="2049" max="2049" width="39.625" style="86" customWidth="1"/>
    <col min="2050" max="2050" width="20.125" style="86" customWidth="1"/>
    <col min="2051" max="2303" width="9" style="86"/>
    <col min="2304" max="2304" width="21.5" style="86" customWidth="1"/>
    <col min="2305" max="2305" width="39.625" style="86" customWidth="1"/>
    <col min="2306" max="2306" width="20.125" style="86" customWidth="1"/>
    <col min="2307" max="2559" width="9" style="86"/>
    <col min="2560" max="2560" width="21.5" style="86" customWidth="1"/>
    <col min="2561" max="2561" width="39.625" style="86" customWidth="1"/>
    <col min="2562" max="2562" width="20.125" style="86" customWidth="1"/>
    <col min="2563" max="2815" width="9" style="86"/>
    <col min="2816" max="2816" width="21.5" style="86" customWidth="1"/>
    <col min="2817" max="2817" width="39.625" style="86" customWidth="1"/>
    <col min="2818" max="2818" width="20.125" style="86" customWidth="1"/>
    <col min="2819" max="3071" width="9" style="86"/>
    <col min="3072" max="3072" width="21.5" style="86" customWidth="1"/>
    <col min="3073" max="3073" width="39.625" style="86" customWidth="1"/>
    <col min="3074" max="3074" width="20.125" style="86" customWidth="1"/>
    <col min="3075" max="3327" width="9" style="86"/>
    <col min="3328" max="3328" width="21.5" style="86" customWidth="1"/>
    <col min="3329" max="3329" width="39.625" style="86" customWidth="1"/>
    <col min="3330" max="3330" width="20.125" style="86" customWidth="1"/>
    <col min="3331" max="3583" width="9" style="86"/>
    <col min="3584" max="3584" width="21.5" style="86" customWidth="1"/>
    <col min="3585" max="3585" width="39.625" style="86" customWidth="1"/>
    <col min="3586" max="3586" width="20.125" style="86" customWidth="1"/>
    <col min="3587" max="3839" width="9" style="86"/>
    <col min="3840" max="3840" width="21.5" style="86" customWidth="1"/>
    <col min="3841" max="3841" width="39.625" style="86" customWidth="1"/>
    <col min="3842" max="3842" width="20.125" style="86" customWidth="1"/>
    <col min="3843" max="4095" width="9" style="86"/>
    <col min="4096" max="4096" width="21.5" style="86" customWidth="1"/>
    <col min="4097" max="4097" width="39.625" style="86" customWidth="1"/>
    <col min="4098" max="4098" width="20.125" style="86" customWidth="1"/>
    <col min="4099" max="4351" width="9" style="86"/>
    <col min="4352" max="4352" width="21.5" style="86" customWidth="1"/>
    <col min="4353" max="4353" width="39.625" style="86" customWidth="1"/>
    <col min="4354" max="4354" width="20.125" style="86" customWidth="1"/>
    <col min="4355" max="4607" width="9" style="86"/>
    <col min="4608" max="4608" width="21.5" style="86" customWidth="1"/>
    <col min="4609" max="4609" width="39.625" style="86" customWidth="1"/>
    <col min="4610" max="4610" width="20.125" style="86" customWidth="1"/>
    <col min="4611" max="4863" width="9" style="86"/>
    <col min="4864" max="4864" width="21.5" style="86" customWidth="1"/>
    <col min="4865" max="4865" width="39.625" style="86" customWidth="1"/>
    <col min="4866" max="4866" width="20.125" style="86" customWidth="1"/>
    <col min="4867" max="5119" width="9" style="86"/>
    <col min="5120" max="5120" width="21.5" style="86" customWidth="1"/>
    <col min="5121" max="5121" width="39.625" style="86" customWidth="1"/>
    <col min="5122" max="5122" width="20.125" style="86" customWidth="1"/>
    <col min="5123" max="5375" width="9" style="86"/>
    <col min="5376" max="5376" width="21.5" style="86" customWidth="1"/>
    <col min="5377" max="5377" width="39.625" style="86" customWidth="1"/>
    <col min="5378" max="5378" width="20.125" style="86" customWidth="1"/>
    <col min="5379" max="5631" width="9" style="86"/>
    <col min="5632" max="5632" width="21.5" style="86" customWidth="1"/>
    <col min="5633" max="5633" width="39.625" style="86" customWidth="1"/>
    <col min="5634" max="5634" width="20.125" style="86" customWidth="1"/>
    <col min="5635" max="5887" width="9" style="86"/>
    <col min="5888" max="5888" width="21.5" style="86" customWidth="1"/>
    <col min="5889" max="5889" width="39.625" style="86" customWidth="1"/>
    <col min="5890" max="5890" width="20.125" style="86" customWidth="1"/>
    <col min="5891" max="6143" width="9" style="86"/>
    <col min="6144" max="6144" width="21.5" style="86" customWidth="1"/>
    <col min="6145" max="6145" width="39.625" style="86" customWidth="1"/>
    <col min="6146" max="6146" width="20.125" style="86" customWidth="1"/>
    <col min="6147" max="6399" width="9" style="86"/>
    <col min="6400" max="6400" width="21.5" style="86" customWidth="1"/>
    <col min="6401" max="6401" width="39.625" style="86" customWidth="1"/>
    <col min="6402" max="6402" width="20.125" style="86" customWidth="1"/>
    <col min="6403" max="6655" width="9" style="86"/>
    <col min="6656" max="6656" width="21.5" style="86" customWidth="1"/>
    <col min="6657" max="6657" width="39.625" style="86" customWidth="1"/>
    <col min="6658" max="6658" width="20.125" style="86" customWidth="1"/>
    <col min="6659" max="6911" width="9" style="86"/>
    <col min="6912" max="6912" width="21.5" style="86" customWidth="1"/>
    <col min="6913" max="6913" width="39.625" style="86" customWidth="1"/>
    <col min="6914" max="6914" width="20.125" style="86" customWidth="1"/>
    <col min="6915" max="7167" width="9" style="86"/>
    <col min="7168" max="7168" width="21.5" style="86" customWidth="1"/>
    <col min="7169" max="7169" width="39.625" style="86" customWidth="1"/>
    <col min="7170" max="7170" width="20.125" style="86" customWidth="1"/>
    <col min="7171" max="7423" width="9" style="86"/>
    <col min="7424" max="7424" width="21.5" style="86" customWidth="1"/>
    <col min="7425" max="7425" width="39.625" style="86" customWidth="1"/>
    <col min="7426" max="7426" width="20.125" style="86" customWidth="1"/>
    <col min="7427" max="7679" width="9" style="86"/>
    <col min="7680" max="7680" width="21.5" style="86" customWidth="1"/>
    <col min="7681" max="7681" width="39.625" style="86" customWidth="1"/>
    <col min="7682" max="7682" width="20.125" style="86" customWidth="1"/>
    <col min="7683" max="7935" width="9" style="86"/>
    <col min="7936" max="7936" width="21.5" style="86" customWidth="1"/>
    <col min="7937" max="7937" width="39.625" style="86" customWidth="1"/>
    <col min="7938" max="7938" width="20.125" style="86" customWidth="1"/>
    <col min="7939" max="8191" width="9" style="86"/>
    <col min="8192" max="8192" width="21.5" style="86" customWidth="1"/>
    <col min="8193" max="8193" width="39.625" style="86" customWidth="1"/>
    <col min="8194" max="8194" width="20.125" style="86" customWidth="1"/>
    <col min="8195" max="8447" width="9" style="86"/>
    <col min="8448" max="8448" width="21.5" style="86" customWidth="1"/>
    <col min="8449" max="8449" width="39.625" style="86" customWidth="1"/>
    <col min="8450" max="8450" width="20.125" style="86" customWidth="1"/>
    <col min="8451" max="8703" width="9" style="86"/>
    <col min="8704" max="8704" width="21.5" style="86" customWidth="1"/>
    <col min="8705" max="8705" width="39.625" style="86" customWidth="1"/>
    <col min="8706" max="8706" width="20.125" style="86" customWidth="1"/>
    <col min="8707" max="8959" width="9" style="86"/>
    <col min="8960" max="8960" width="21.5" style="86" customWidth="1"/>
    <col min="8961" max="8961" width="39.625" style="86" customWidth="1"/>
    <col min="8962" max="8962" width="20.125" style="86" customWidth="1"/>
    <col min="8963" max="9215" width="9" style="86"/>
    <col min="9216" max="9216" width="21.5" style="86" customWidth="1"/>
    <col min="9217" max="9217" width="39.625" style="86" customWidth="1"/>
    <col min="9218" max="9218" width="20.125" style="86" customWidth="1"/>
    <col min="9219" max="9471" width="9" style="86"/>
    <col min="9472" max="9472" width="21.5" style="86" customWidth="1"/>
    <col min="9473" max="9473" width="39.625" style="86" customWidth="1"/>
    <col min="9474" max="9474" width="20.125" style="86" customWidth="1"/>
    <col min="9475" max="9727" width="9" style="86"/>
    <col min="9728" max="9728" width="21.5" style="86" customWidth="1"/>
    <col min="9729" max="9729" width="39.625" style="86" customWidth="1"/>
    <col min="9730" max="9730" width="20.125" style="86" customWidth="1"/>
    <col min="9731" max="9983" width="9" style="86"/>
    <col min="9984" max="9984" width="21.5" style="86" customWidth="1"/>
    <col min="9985" max="9985" width="39.625" style="86" customWidth="1"/>
    <col min="9986" max="9986" width="20.125" style="86" customWidth="1"/>
    <col min="9987" max="10239" width="9" style="86"/>
    <col min="10240" max="10240" width="21.5" style="86" customWidth="1"/>
    <col min="10241" max="10241" width="39.625" style="86" customWidth="1"/>
    <col min="10242" max="10242" width="20.125" style="86" customWidth="1"/>
    <col min="10243" max="10495" width="9" style="86"/>
    <col min="10496" max="10496" width="21.5" style="86" customWidth="1"/>
    <col min="10497" max="10497" width="39.625" style="86" customWidth="1"/>
    <col min="10498" max="10498" width="20.125" style="86" customWidth="1"/>
    <col min="10499" max="10751" width="9" style="86"/>
    <col min="10752" max="10752" width="21.5" style="86" customWidth="1"/>
    <col min="10753" max="10753" width="39.625" style="86" customWidth="1"/>
    <col min="10754" max="10754" width="20.125" style="86" customWidth="1"/>
    <col min="10755" max="11007" width="9" style="86"/>
    <col min="11008" max="11008" width="21.5" style="86" customWidth="1"/>
    <col min="11009" max="11009" width="39.625" style="86" customWidth="1"/>
    <col min="11010" max="11010" width="20.125" style="86" customWidth="1"/>
    <col min="11011" max="11263" width="9" style="86"/>
    <col min="11264" max="11264" width="21.5" style="86" customWidth="1"/>
    <col min="11265" max="11265" width="39.625" style="86" customWidth="1"/>
    <col min="11266" max="11266" width="20.125" style="86" customWidth="1"/>
    <col min="11267" max="11519" width="9" style="86"/>
    <col min="11520" max="11520" width="21.5" style="86" customWidth="1"/>
    <col min="11521" max="11521" width="39.625" style="86" customWidth="1"/>
    <col min="11522" max="11522" width="20.125" style="86" customWidth="1"/>
    <col min="11523" max="11775" width="9" style="86"/>
    <col min="11776" max="11776" width="21.5" style="86" customWidth="1"/>
    <col min="11777" max="11777" width="39.625" style="86" customWidth="1"/>
    <col min="11778" max="11778" width="20.125" style="86" customWidth="1"/>
    <col min="11779" max="12031" width="9" style="86"/>
    <col min="12032" max="12032" width="21.5" style="86" customWidth="1"/>
    <col min="12033" max="12033" width="39.625" style="86" customWidth="1"/>
    <col min="12034" max="12034" width="20.125" style="86" customWidth="1"/>
    <col min="12035" max="12287" width="9" style="86"/>
    <col min="12288" max="12288" width="21.5" style="86" customWidth="1"/>
    <col min="12289" max="12289" width="39.625" style="86" customWidth="1"/>
    <col min="12290" max="12290" width="20.125" style="86" customWidth="1"/>
    <col min="12291" max="12543" width="9" style="86"/>
    <col min="12544" max="12544" width="21.5" style="86" customWidth="1"/>
    <col min="12545" max="12545" width="39.625" style="86" customWidth="1"/>
    <col min="12546" max="12546" width="20.125" style="86" customWidth="1"/>
    <col min="12547" max="12799" width="9" style="86"/>
    <col min="12800" max="12800" width="21.5" style="86" customWidth="1"/>
    <col min="12801" max="12801" width="39.625" style="86" customWidth="1"/>
    <col min="12802" max="12802" width="20.125" style="86" customWidth="1"/>
    <col min="12803" max="13055" width="9" style="86"/>
    <col min="13056" max="13056" width="21.5" style="86" customWidth="1"/>
    <col min="13057" max="13057" width="39.625" style="86" customWidth="1"/>
    <col min="13058" max="13058" width="20.125" style="86" customWidth="1"/>
    <col min="13059" max="13311" width="9" style="86"/>
    <col min="13312" max="13312" width="21.5" style="86" customWidth="1"/>
    <col min="13313" max="13313" width="39.625" style="86" customWidth="1"/>
    <col min="13314" max="13314" width="20.125" style="86" customWidth="1"/>
    <col min="13315" max="13567" width="9" style="86"/>
    <col min="13568" max="13568" width="21.5" style="86" customWidth="1"/>
    <col min="13569" max="13569" width="39.625" style="86" customWidth="1"/>
    <col min="13570" max="13570" width="20.125" style="86" customWidth="1"/>
    <col min="13571" max="13823" width="9" style="86"/>
    <col min="13824" max="13824" width="21.5" style="86" customWidth="1"/>
    <col min="13825" max="13825" width="39.625" style="86" customWidth="1"/>
    <col min="13826" max="13826" width="20.125" style="86" customWidth="1"/>
    <col min="13827" max="14079" width="9" style="86"/>
    <col min="14080" max="14080" width="21.5" style="86" customWidth="1"/>
    <col min="14081" max="14081" width="39.625" style="86" customWidth="1"/>
    <col min="14082" max="14082" width="20.125" style="86" customWidth="1"/>
    <col min="14083" max="14335" width="9" style="86"/>
    <col min="14336" max="14336" width="21.5" style="86" customWidth="1"/>
    <col min="14337" max="14337" width="39.625" style="86" customWidth="1"/>
    <col min="14338" max="14338" width="20.125" style="86" customWidth="1"/>
    <col min="14339" max="14591" width="9" style="86"/>
    <col min="14592" max="14592" width="21.5" style="86" customWidth="1"/>
    <col min="14593" max="14593" width="39.625" style="86" customWidth="1"/>
    <col min="14594" max="14594" width="20.125" style="86" customWidth="1"/>
    <col min="14595" max="14847" width="9" style="86"/>
    <col min="14848" max="14848" width="21.5" style="86" customWidth="1"/>
    <col min="14849" max="14849" width="39.625" style="86" customWidth="1"/>
    <col min="14850" max="14850" width="20.125" style="86" customWidth="1"/>
    <col min="14851" max="15103" width="9" style="86"/>
    <col min="15104" max="15104" width="21.5" style="86" customWidth="1"/>
    <col min="15105" max="15105" width="39.625" style="86" customWidth="1"/>
    <col min="15106" max="15106" width="20.125" style="86" customWidth="1"/>
    <col min="15107" max="15359" width="9" style="86"/>
    <col min="15360" max="15360" width="21.5" style="86" customWidth="1"/>
    <col min="15361" max="15361" width="39.625" style="86" customWidth="1"/>
    <col min="15362" max="15362" width="20.125" style="86" customWidth="1"/>
    <col min="15363" max="15615" width="9" style="86"/>
    <col min="15616" max="15616" width="21.5" style="86" customWidth="1"/>
    <col min="15617" max="15617" width="39.625" style="86" customWidth="1"/>
    <col min="15618" max="15618" width="20.125" style="86" customWidth="1"/>
    <col min="15619" max="15871" width="9" style="86"/>
    <col min="15872" max="15872" width="21.5" style="86" customWidth="1"/>
    <col min="15873" max="15873" width="39.625" style="86" customWidth="1"/>
    <col min="15874" max="15874" width="20.125" style="86" customWidth="1"/>
    <col min="15875" max="16127" width="9" style="86"/>
    <col min="16128" max="16128" width="21.5" style="86" customWidth="1"/>
    <col min="16129" max="16129" width="39.625" style="86" customWidth="1"/>
    <col min="16130" max="16130" width="20.125" style="86" customWidth="1"/>
    <col min="16131" max="16384" width="9" style="86"/>
  </cols>
  <sheetData>
    <row r="1" spans="1:4">
      <c r="A1" s="7" t="s">
        <v>103</v>
      </c>
    </row>
    <row r="2" spans="1:4" s="7" customFormat="1" ht="18.75">
      <c r="A2" s="236" t="s">
        <v>104</v>
      </c>
      <c r="B2" s="236"/>
      <c r="C2" s="236"/>
      <c r="D2" s="89"/>
    </row>
    <row r="3" spans="1:4" ht="21.75" customHeight="1">
      <c r="A3" s="90"/>
      <c r="B3" s="90"/>
      <c r="C3" s="91" t="s">
        <v>74</v>
      </c>
      <c r="D3" s="92"/>
    </row>
    <row r="4" spans="1:4" s="84" customFormat="1" ht="39" customHeight="1">
      <c r="A4" s="93" t="s">
        <v>100</v>
      </c>
      <c r="B4" s="93" t="s">
        <v>105</v>
      </c>
      <c r="C4" s="94" t="s">
        <v>101</v>
      </c>
      <c r="D4" s="93" t="s">
        <v>8</v>
      </c>
    </row>
    <row r="5" spans="1:4" s="85" customFormat="1" ht="40.5" customHeight="1">
      <c r="A5" s="237" t="s">
        <v>106</v>
      </c>
      <c r="B5" s="238"/>
      <c r="C5" s="95">
        <v>860</v>
      </c>
      <c r="D5" s="96"/>
    </row>
    <row r="6" spans="1:4" s="85" customFormat="1" ht="66" customHeight="1">
      <c r="A6" s="97"/>
      <c r="B6" s="98" t="s">
        <v>107</v>
      </c>
      <c r="C6" s="99">
        <f>SUM(C7:D15)</f>
        <v>707.12492099999997</v>
      </c>
      <c r="D6" s="100" t="s">
        <v>108</v>
      </c>
    </row>
    <row r="7" spans="1:4" ht="28.5" customHeight="1">
      <c r="A7" s="239" t="s">
        <v>102</v>
      </c>
      <c r="B7" s="172" t="s">
        <v>174</v>
      </c>
      <c r="C7" s="103">
        <v>56.256250000000001</v>
      </c>
      <c r="D7" s="103"/>
    </row>
    <row r="8" spans="1:4" ht="28.5" customHeight="1">
      <c r="A8" s="240"/>
      <c r="B8" s="172" t="s">
        <v>168</v>
      </c>
      <c r="C8" s="103">
        <v>122.6237</v>
      </c>
      <c r="D8" s="103"/>
    </row>
    <row r="9" spans="1:4" ht="28.5" customHeight="1">
      <c r="A9" s="241"/>
      <c r="B9" s="172" t="s">
        <v>167</v>
      </c>
      <c r="C9" s="103">
        <v>108.39749999999999</v>
      </c>
      <c r="D9" s="103"/>
    </row>
    <row r="10" spans="1:4" ht="28.5" customHeight="1">
      <c r="A10" s="101" t="s">
        <v>163</v>
      </c>
      <c r="B10" s="102" t="s">
        <v>109</v>
      </c>
      <c r="C10" s="103">
        <v>159.59</v>
      </c>
      <c r="D10" s="103"/>
    </row>
    <row r="11" spans="1:4" ht="28.5" customHeight="1">
      <c r="A11" s="101" t="s">
        <v>164</v>
      </c>
      <c r="B11" s="172" t="s">
        <v>169</v>
      </c>
      <c r="C11" s="103">
        <v>65</v>
      </c>
      <c r="D11" s="103"/>
    </row>
    <row r="12" spans="1:4" ht="28.5" customHeight="1">
      <c r="A12" s="104" t="s">
        <v>162</v>
      </c>
      <c r="B12" s="172" t="s">
        <v>170</v>
      </c>
      <c r="C12" s="103">
        <v>18.247033999999999</v>
      </c>
      <c r="D12" s="103"/>
    </row>
    <row r="13" spans="1:4" ht="28.5" customHeight="1">
      <c r="A13" s="239" t="s">
        <v>165</v>
      </c>
      <c r="B13" s="172" t="s">
        <v>171</v>
      </c>
      <c r="C13" s="103">
        <v>25.2</v>
      </c>
      <c r="D13" s="103"/>
    </row>
    <row r="14" spans="1:4" ht="28.5" customHeight="1">
      <c r="A14" s="241"/>
      <c r="B14" s="172" t="s">
        <v>172</v>
      </c>
      <c r="C14" s="103">
        <v>20</v>
      </c>
      <c r="D14" s="103"/>
    </row>
    <row r="15" spans="1:4" ht="28.5" customHeight="1">
      <c r="A15" s="101" t="s">
        <v>166</v>
      </c>
      <c r="B15" s="173" t="s">
        <v>173</v>
      </c>
      <c r="C15" s="103">
        <v>131.81043700000001</v>
      </c>
      <c r="D15" s="103"/>
    </row>
    <row r="16" spans="1:4" ht="33.75" customHeight="1">
      <c r="A16" s="237" t="s">
        <v>110</v>
      </c>
      <c r="B16" s="238"/>
      <c r="C16" s="95">
        <v>10401</v>
      </c>
      <c r="D16" s="95" t="s">
        <v>111</v>
      </c>
    </row>
  </sheetData>
  <mergeCells count="5">
    <mergeCell ref="A2:C2"/>
    <mergeCell ref="A5:B5"/>
    <mergeCell ref="A16:B16"/>
    <mergeCell ref="A7:A9"/>
    <mergeCell ref="A13:A14"/>
  </mergeCells>
  <phoneticPr fontId="46" type="noConversion"/>
  <printOptions horizontalCentered="1"/>
  <pageMargins left="0.70866141732283505" right="0.23622047244094499" top="0.37" bottom="0.51" header="0.15748031496063" footer="0.31496062992126"/>
  <pageSetup paperSize="9" orientation="portrait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34"/>
  <sheetViews>
    <sheetView showZeros="0" tabSelected="1" topLeftCell="A13" workbookViewId="0">
      <selection activeCell="J22" sqref="J22"/>
    </sheetView>
  </sheetViews>
  <sheetFormatPr defaultColWidth="9" defaultRowHeight="14.25"/>
  <cols>
    <col min="1" max="1" width="29.625" style="38" customWidth="1"/>
    <col min="2" max="2" width="9.375" style="39" customWidth="1"/>
    <col min="3" max="3" width="9.125" style="39" customWidth="1"/>
    <col min="4" max="4" width="7.375" style="39" customWidth="1"/>
    <col min="5" max="5" width="8.125" style="39" customWidth="1"/>
    <col min="6" max="6" width="8.75" style="39" customWidth="1"/>
    <col min="7" max="7" width="7.875" style="39" customWidth="1"/>
    <col min="8" max="8" width="11.75" style="40" customWidth="1"/>
    <col min="9" max="9" width="9" style="40"/>
    <col min="10" max="10" width="47.5" style="40" customWidth="1"/>
    <col min="11" max="16384" width="9" style="40"/>
  </cols>
  <sheetData>
    <row r="1" spans="1:8" s="32" customFormat="1" ht="17.25" customHeight="1">
      <c r="A1" s="7" t="s">
        <v>112</v>
      </c>
      <c r="B1" s="41"/>
      <c r="C1" s="41"/>
      <c r="D1" s="41"/>
      <c r="E1" s="41"/>
      <c r="F1" s="41"/>
      <c r="G1" s="41"/>
      <c r="H1" s="42"/>
    </row>
    <row r="2" spans="1:8" s="33" customFormat="1" ht="22.5" customHeight="1">
      <c r="A2" s="230" t="s">
        <v>113</v>
      </c>
      <c r="B2" s="230"/>
      <c r="C2" s="230"/>
      <c r="D2" s="230"/>
      <c r="E2" s="230"/>
      <c r="F2" s="230"/>
      <c r="G2" s="230"/>
      <c r="H2" s="230"/>
    </row>
    <row r="3" spans="1:8" s="33" customFormat="1" ht="13.5" customHeight="1">
      <c r="A3" s="242"/>
      <c r="B3" s="242"/>
      <c r="C3" s="9"/>
      <c r="D3" s="9"/>
      <c r="E3" s="9"/>
      <c r="F3" s="9"/>
      <c r="G3" s="9"/>
      <c r="H3" s="10" t="s">
        <v>74</v>
      </c>
    </row>
    <row r="4" spans="1:8" s="33" customFormat="1" ht="30" customHeight="1">
      <c r="A4" s="11" t="s">
        <v>75</v>
      </c>
      <c r="B4" s="43" t="s">
        <v>76</v>
      </c>
      <c r="C4" s="44" t="s">
        <v>5</v>
      </c>
      <c r="D4" s="221" t="s">
        <v>6</v>
      </c>
      <c r="E4" s="222"/>
      <c r="F4" s="223"/>
      <c r="G4" s="44" t="s">
        <v>114</v>
      </c>
      <c r="H4" s="11" t="s">
        <v>8</v>
      </c>
    </row>
    <row r="5" spans="1:8" s="33" customFormat="1" ht="30" customHeight="1">
      <c r="A5" s="45"/>
      <c r="B5" s="43"/>
      <c r="C5" s="44"/>
      <c r="D5" s="44" t="s">
        <v>42</v>
      </c>
      <c r="E5" s="44" t="s">
        <v>43</v>
      </c>
      <c r="F5" s="44" t="s">
        <v>44</v>
      </c>
      <c r="G5" s="44"/>
      <c r="H5" s="11"/>
    </row>
    <row r="6" spans="1:8" s="33" customFormat="1" ht="30" customHeight="1">
      <c r="A6" s="46" t="s">
        <v>115</v>
      </c>
      <c r="B6" s="47">
        <f>B7+B8+B16+B17-B18-B19</f>
        <v>43789</v>
      </c>
      <c r="C6" s="47">
        <f t="shared" ref="C6:F6" si="0">C7+C8+C16+C17-C18-C19</f>
        <v>65758</v>
      </c>
      <c r="D6" s="47">
        <f t="shared" si="0"/>
        <v>13500</v>
      </c>
      <c r="E6" s="47">
        <f t="shared" si="0"/>
        <v>-4123</v>
      </c>
      <c r="F6" s="47">
        <f t="shared" si="0"/>
        <v>9377</v>
      </c>
      <c r="G6" s="48">
        <f>F6/B6*100</f>
        <v>21.414053757793052</v>
      </c>
      <c r="H6" s="47"/>
    </row>
    <row r="7" spans="1:8" s="33" customFormat="1" ht="30" customHeight="1">
      <c r="A7" s="49" t="s">
        <v>116</v>
      </c>
      <c r="B7" s="50"/>
      <c r="C7" s="50">
        <v>5561</v>
      </c>
      <c r="D7" s="50"/>
      <c r="E7" s="50"/>
      <c r="F7" s="50"/>
      <c r="G7" s="51"/>
      <c r="H7" s="52"/>
    </row>
    <row r="8" spans="1:8" s="33" customFormat="1" ht="27.75" customHeight="1">
      <c r="A8" s="53" t="s">
        <v>117</v>
      </c>
      <c r="B8" s="54">
        <f>SUM(B9:B15)</f>
        <v>120880</v>
      </c>
      <c r="C8" s="54">
        <f t="shared" ref="C8:E8" si="1">SUM(C9:C15)</f>
        <v>109740</v>
      </c>
      <c r="D8" s="54"/>
      <c r="E8" s="54">
        <f t="shared" si="1"/>
        <v>-11140</v>
      </c>
      <c r="F8" s="54">
        <f t="shared" ref="F8" si="2">SUM(F9:F15)</f>
        <v>-11140</v>
      </c>
      <c r="G8" s="55">
        <f>F8/B8*100</f>
        <v>-9.2157511581733953</v>
      </c>
      <c r="H8" s="56"/>
    </row>
    <row r="9" spans="1:8" s="34" customFormat="1" ht="18.75" customHeight="1">
      <c r="A9" s="57" t="s">
        <v>118</v>
      </c>
      <c r="B9" s="58">
        <f>[2]政府性基金收支情况表!B6</f>
        <v>119140</v>
      </c>
      <c r="C9" s="58">
        <v>107274</v>
      </c>
      <c r="D9" s="58"/>
      <c r="E9" s="58">
        <f>C9-B9</f>
        <v>-11866</v>
      </c>
      <c r="F9" s="58">
        <f>SUM(D9:E9)</f>
        <v>-11866</v>
      </c>
      <c r="G9" s="59">
        <f>IF(B9=0,0,F9/B9*100)</f>
        <v>-9.9597112640590897</v>
      </c>
      <c r="H9" s="11"/>
    </row>
    <row r="10" spans="1:8" s="35" customFormat="1" ht="18.75" customHeight="1">
      <c r="A10" s="57" t="s">
        <v>119</v>
      </c>
      <c r="B10" s="58">
        <f>[2]政府性基金收支情况表!B18</f>
        <v>1000</v>
      </c>
      <c r="C10" s="58">
        <v>1000</v>
      </c>
      <c r="D10" s="58"/>
      <c r="E10" s="58">
        <f t="shared" ref="E10:E15" si="3">C10-B10</f>
        <v>0</v>
      </c>
      <c r="F10" s="58">
        <f t="shared" ref="F10:F19" si="4">SUM(D10:E10)</f>
        <v>0</v>
      </c>
      <c r="G10" s="59">
        <f t="shared" ref="G10:G32" si="5">IF(B10=0,0,F10/B10*100)</f>
        <v>0</v>
      </c>
      <c r="H10" s="60"/>
    </row>
    <row r="11" spans="1:8" s="35" customFormat="1" ht="18.75" customHeight="1">
      <c r="A11" s="57" t="s">
        <v>120</v>
      </c>
      <c r="B11" s="61">
        <f>[2]政府性基金收支情况表!B19</f>
        <v>500</v>
      </c>
      <c r="C11" s="61">
        <v>500</v>
      </c>
      <c r="D11" s="61"/>
      <c r="E11" s="58">
        <f t="shared" si="3"/>
        <v>0</v>
      </c>
      <c r="F11" s="58">
        <f t="shared" si="4"/>
        <v>0</v>
      </c>
      <c r="G11" s="59">
        <f>IF(B11=0,0,F11/B11*100)</f>
        <v>0</v>
      </c>
      <c r="H11" s="60"/>
    </row>
    <row r="12" spans="1:8" s="35" customFormat="1" ht="18.75" customHeight="1">
      <c r="A12" s="57" t="s">
        <v>121</v>
      </c>
      <c r="B12" s="61">
        <f>[2]政府性基金收支情况表!B20</f>
        <v>160</v>
      </c>
      <c r="C12" s="61">
        <v>160</v>
      </c>
      <c r="D12" s="61"/>
      <c r="E12" s="58">
        <f t="shared" si="3"/>
        <v>0</v>
      </c>
      <c r="F12" s="58">
        <f t="shared" si="4"/>
        <v>0</v>
      </c>
      <c r="G12" s="59">
        <f t="shared" si="5"/>
        <v>0</v>
      </c>
      <c r="H12" s="60"/>
    </row>
    <row r="13" spans="1:8" s="35" customFormat="1" ht="18.75" customHeight="1">
      <c r="A13" s="57" t="s">
        <v>122</v>
      </c>
      <c r="B13" s="61">
        <f>[2]政府性基金收支情况表!B21</f>
        <v>80</v>
      </c>
      <c r="C13" s="61">
        <v>80</v>
      </c>
      <c r="D13" s="61"/>
      <c r="E13" s="58">
        <f t="shared" si="3"/>
        <v>0</v>
      </c>
      <c r="F13" s="58">
        <f>SUM(D13:E13)</f>
        <v>0</v>
      </c>
      <c r="G13" s="59">
        <f t="shared" si="5"/>
        <v>0</v>
      </c>
      <c r="H13" s="60"/>
    </row>
    <row r="14" spans="1:8" s="35" customFormat="1" ht="18.75" customHeight="1">
      <c r="A14" s="57" t="s">
        <v>159</v>
      </c>
      <c r="B14" s="61"/>
      <c r="C14" s="61">
        <v>726</v>
      </c>
      <c r="D14" s="61"/>
      <c r="E14" s="58">
        <f t="shared" si="3"/>
        <v>726</v>
      </c>
      <c r="F14" s="58">
        <f t="shared" si="4"/>
        <v>726</v>
      </c>
      <c r="G14" s="59">
        <f t="shared" si="5"/>
        <v>0</v>
      </c>
      <c r="H14" s="60"/>
    </row>
    <row r="15" spans="1:8" s="35" customFormat="1" ht="18.75" customHeight="1">
      <c r="A15" s="57" t="s">
        <v>123</v>
      </c>
      <c r="B15" s="61"/>
      <c r="C15" s="61"/>
      <c r="D15" s="61"/>
      <c r="E15" s="58">
        <f t="shared" si="3"/>
        <v>0</v>
      </c>
      <c r="F15" s="58">
        <f t="shared" si="4"/>
        <v>0</v>
      </c>
      <c r="G15" s="59">
        <f t="shared" si="5"/>
        <v>0</v>
      </c>
      <c r="H15" s="60"/>
    </row>
    <row r="16" spans="1:8" s="35" customFormat="1" ht="18.75" customHeight="1">
      <c r="A16" s="49" t="s">
        <v>124</v>
      </c>
      <c r="B16" s="50">
        <v>2231</v>
      </c>
      <c r="C16" s="50">
        <v>9262</v>
      </c>
      <c r="D16" s="50"/>
      <c r="E16" s="50"/>
      <c r="F16" s="50">
        <f t="shared" si="4"/>
        <v>0</v>
      </c>
      <c r="G16" s="51">
        <f t="shared" si="5"/>
        <v>0</v>
      </c>
      <c r="H16" s="50"/>
    </row>
    <row r="17" spans="1:10" s="35" customFormat="1" ht="20.25" customHeight="1">
      <c r="A17" s="49" t="s">
        <v>125</v>
      </c>
      <c r="B17" s="50">
        <v>6000</v>
      </c>
      <c r="C17" s="50">
        <f>6000+13500+300+800</f>
        <v>20600</v>
      </c>
      <c r="D17" s="50">
        <v>13500</v>
      </c>
      <c r="E17" s="50"/>
      <c r="F17" s="50">
        <f t="shared" si="4"/>
        <v>13500</v>
      </c>
      <c r="G17" s="51">
        <f t="shared" si="5"/>
        <v>225</v>
      </c>
      <c r="H17" s="243" t="s">
        <v>126</v>
      </c>
    </row>
    <row r="18" spans="1:10" s="35" customFormat="1" ht="18.75" customHeight="1">
      <c r="A18" s="62" t="s">
        <v>161</v>
      </c>
      <c r="B18" s="50">
        <v>322</v>
      </c>
      <c r="C18" s="50">
        <v>1422</v>
      </c>
      <c r="D18" s="50"/>
      <c r="E18" s="50"/>
      <c r="F18" s="50">
        <f t="shared" si="4"/>
        <v>0</v>
      </c>
      <c r="G18" s="51">
        <f t="shared" si="5"/>
        <v>0</v>
      </c>
      <c r="H18" s="244"/>
    </row>
    <row r="19" spans="1:10" s="36" customFormat="1" ht="24" customHeight="1">
      <c r="A19" s="53" t="s">
        <v>127</v>
      </c>
      <c r="B19" s="54">
        <f>50000+35000</f>
        <v>85000</v>
      </c>
      <c r="C19" s="54">
        <v>77983</v>
      </c>
      <c r="D19" s="54"/>
      <c r="E19" s="54">
        <f t="shared" ref="E19" si="6">C19-B19</f>
        <v>-7017</v>
      </c>
      <c r="F19" s="54">
        <f t="shared" si="4"/>
        <v>-7017</v>
      </c>
      <c r="G19" s="51">
        <f t="shared" si="5"/>
        <v>-8.2552941176470593</v>
      </c>
      <c r="H19" s="63"/>
    </row>
    <row r="20" spans="1:10" s="36" customFormat="1" ht="30" customHeight="1">
      <c r="A20" s="46" t="s">
        <v>128</v>
      </c>
      <c r="B20" s="47">
        <f>B21+B28+B29</f>
        <v>43789</v>
      </c>
      <c r="C20" s="47">
        <f t="shared" ref="C20" si="7">C21+C28+C29</f>
        <v>65758</v>
      </c>
      <c r="D20" s="47">
        <f t="shared" ref="D20" si="8">D21+D28+D29</f>
        <v>13500</v>
      </c>
      <c r="E20" s="47">
        <f t="shared" ref="E20" si="9">E21+E28+E29</f>
        <v>1438</v>
      </c>
      <c r="F20" s="47">
        <f t="shared" ref="F20" si="10">F21+F28+F29</f>
        <v>14938</v>
      </c>
      <c r="G20" s="48">
        <f t="shared" si="5"/>
        <v>34.113590171047527</v>
      </c>
      <c r="H20" s="46"/>
    </row>
    <row r="21" spans="1:10" s="36" customFormat="1" ht="30" customHeight="1">
      <c r="A21" s="64" t="s">
        <v>129</v>
      </c>
      <c r="B21" s="54">
        <f>SUM(B22:B27)</f>
        <v>35558</v>
      </c>
      <c r="C21" s="54">
        <f t="shared" ref="C21:F21" si="11">SUM(C22:C27)</f>
        <v>36996</v>
      </c>
      <c r="D21" s="54">
        <f t="shared" si="11"/>
        <v>0</v>
      </c>
      <c r="E21" s="54">
        <f t="shared" si="11"/>
        <v>1438</v>
      </c>
      <c r="F21" s="54">
        <f t="shared" si="11"/>
        <v>1438</v>
      </c>
      <c r="G21" s="51">
        <f t="shared" si="5"/>
        <v>4.0440969683334274</v>
      </c>
      <c r="H21" s="63"/>
    </row>
    <row r="22" spans="1:10" s="35" customFormat="1" ht="18.75" customHeight="1">
      <c r="A22" s="57" t="s">
        <v>130</v>
      </c>
      <c r="B22" s="58">
        <v>33818</v>
      </c>
      <c r="C22" s="58">
        <v>35030</v>
      </c>
      <c r="D22" s="58"/>
      <c r="E22" s="58">
        <f>C22-B22</f>
        <v>1212</v>
      </c>
      <c r="F22" s="58">
        <f t="shared" ref="F22:F28" si="12">SUM(D22:E22)</f>
        <v>1212</v>
      </c>
      <c r="G22" s="59">
        <f t="shared" si="5"/>
        <v>3.5838902359690104</v>
      </c>
      <c r="H22" s="65"/>
      <c r="J22" s="247" t="s">
        <v>183</v>
      </c>
    </row>
    <row r="23" spans="1:10" s="37" customFormat="1" ht="18.75" customHeight="1">
      <c r="A23" s="66" t="s">
        <v>131</v>
      </c>
      <c r="B23" s="58">
        <f>[2]政府性基金收支情况表!B41</f>
        <v>1000</v>
      </c>
      <c r="C23" s="67">
        <v>1000</v>
      </c>
      <c r="D23" s="67"/>
      <c r="E23" s="58">
        <f t="shared" ref="E23:E26" si="13">C23-B23</f>
        <v>0</v>
      </c>
      <c r="F23" s="58">
        <f t="shared" si="12"/>
        <v>0</v>
      </c>
      <c r="G23" s="59">
        <f t="shared" si="5"/>
        <v>0</v>
      </c>
      <c r="H23" s="68"/>
    </row>
    <row r="24" spans="1:10" s="37" customFormat="1" ht="18.75" customHeight="1">
      <c r="A24" s="66" t="s">
        <v>132</v>
      </c>
      <c r="B24" s="69">
        <f>[2]政府性基金收支情况表!B42</f>
        <v>500</v>
      </c>
      <c r="C24" s="70"/>
      <c r="D24" s="70"/>
      <c r="E24" s="58">
        <f t="shared" si="13"/>
        <v>-500</v>
      </c>
      <c r="F24" s="58">
        <f t="shared" si="12"/>
        <v>-500</v>
      </c>
      <c r="G24" s="59">
        <f t="shared" si="5"/>
        <v>-100</v>
      </c>
      <c r="H24" s="68"/>
    </row>
    <row r="25" spans="1:10" s="37" customFormat="1" ht="18.75" customHeight="1">
      <c r="A25" s="66" t="s">
        <v>133</v>
      </c>
      <c r="B25" s="69">
        <f>[2]政府性基金收支情况表!B43</f>
        <v>160</v>
      </c>
      <c r="C25" s="70">
        <v>160</v>
      </c>
      <c r="D25" s="70"/>
      <c r="E25" s="58">
        <f t="shared" si="13"/>
        <v>0</v>
      </c>
      <c r="F25" s="58">
        <f t="shared" si="12"/>
        <v>0</v>
      </c>
      <c r="G25" s="59">
        <f t="shared" si="5"/>
        <v>0</v>
      </c>
      <c r="H25" s="68"/>
    </row>
    <row r="26" spans="1:10" s="37" customFormat="1" ht="18.75" customHeight="1">
      <c r="A26" s="66" t="s">
        <v>134</v>
      </c>
      <c r="B26" s="69">
        <f>[2]政府性基金收支情况表!B44</f>
        <v>80</v>
      </c>
      <c r="C26" s="70">
        <v>80</v>
      </c>
      <c r="D26" s="70"/>
      <c r="E26" s="58">
        <f t="shared" si="13"/>
        <v>0</v>
      </c>
      <c r="F26" s="58">
        <f t="shared" si="12"/>
        <v>0</v>
      </c>
      <c r="G26" s="59">
        <f t="shared" si="5"/>
        <v>0</v>
      </c>
      <c r="H26" s="71"/>
    </row>
    <row r="27" spans="1:10" s="37" customFormat="1" ht="18.75" customHeight="1">
      <c r="A27" s="66" t="s">
        <v>160</v>
      </c>
      <c r="B27" s="69"/>
      <c r="C27" s="70">
        <v>726</v>
      </c>
      <c r="D27" s="70"/>
      <c r="E27" s="58">
        <f>C27-B27</f>
        <v>726</v>
      </c>
      <c r="F27" s="58">
        <f t="shared" si="12"/>
        <v>726</v>
      </c>
      <c r="G27" s="59"/>
      <c r="H27" s="71"/>
      <c r="J27" s="37" t="s">
        <v>182</v>
      </c>
    </row>
    <row r="28" spans="1:10" s="37" customFormat="1" ht="18.75" customHeight="1">
      <c r="A28" s="72" t="s">
        <v>135</v>
      </c>
      <c r="B28" s="73">
        <v>2231</v>
      </c>
      <c r="C28" s="73">
        <f>9262</f>
        <v>9262</v>
      </c>
      <c r="D28" s="73"/>
      <c r="E28" s="73"/>
      <c r="F28" s="73">
        <f t="shared" si="12"/>
        <v>0</v>
      </c>
      <c r="G28" s="51">
        <f t="shared" si="5"/>
        <v>0</v>
      </c>
      <c r="H28" s="73"/>
    </row>
    <row r="29" spans="1:10" ht="21.75" customHeight="1">
      <c r="A29" s="74" t="s">
        <v>136</v>
      </c>
      <c r="B29" s="75">
        <f>SUM(B30:B32)</f>
        <v>6000</v>
      </c>
      <c r="C29" s="75">
        <f t="shared" ref="C29:F29" si="14">SUM(C30:C32)</f>
        <v>19500</v>
      </c>
      <c r="D29" s="75">
        <f t="shared" si="14"/>
        <v>13500</v>
      </c>
      <c r="E29" s="75">
        <f t="shared" si="14"/>
        <v>0</v>
      </c>
      <c r="F29" s="75">
        <f t="shared" si="14"/>
        <v>13500</v>
      </c>
      <c r="G29" s="51">
        <f t="shared" si="5"/>
        <v>225</v>
      </c>
      <c r="H29" s="76"/>
    </row>
    <row r="30" spans="1:10" ht="18.75" customHeight="1">
      <c r="A30" s="77" t="s">
        <v>137</v>
      </c>
      <c r="B30" s="78">
        <v>4000</v>
      </c>
      <c r="C30" s="78">
        <v>4000</v>
      </c>
      <c r="D30" s="78"/>
      <c r="E30" s="78">
        <f t="shared" ref="E30" si="15">C30-B30</f>
        <v>0</v>
      </c>
      <c r="F30" s="58">
        <f t="shared" ref="F30:F32" si="16">SUM(D30:E30)</f>
        <v>0</v>
      </c>
      <c r="G30" s="59">
        <f t="shared" si="5"/>
        <v>0</v>
      </c>
      <c r="H30" s="79"/>
    </row>
    <row r="31" spans="1:10" ht="18.75" customHeight="1">
      <c r="A31" s="77" t="s">
        <v>138</v>
      </c>
      <c r="B31" s="78">
        <v>2000</v>
      </c>
      <c r="C31" s="78">
        <v>8000</v>
      </c>
      <c r="D31" s="78">
        <v>6000</v>
      </c>
      <c r="E31" s="78"/>
      <c r="F31" s="58">
        <f t="shared" si="16"/>
        <v>6000</v>
      </c>
      <c r="G31" s="59">
        <f t="shared" si="5"/>
        <v>300</v>
      </c>
      <c r="H31" s="79"/>
    </row>
    <row r="32" spans="1:10" ht="24">
      <c r="A32" s="77" t="s">
        <v>139</v>
      </c>
      <c r="B32" s="80"/>
      <c r="C32" s="78">
        <v>7500</v>
      </c>
      <c r="D32" s="78">
        <v>7500</v>
      </c>
      <c r="E32" s="78"/>
      <c r="F32" s="58">
        <f t="shared" si="16"/>
        <v>7500</v>
      </c>
      <c r="G32" s="59">
        <f t="shared" si="5"/>
        <v>0</v>
      </c>
      <c r="H32" s="79"/>
    </row>
    <row r="33" spans="1:8" s="37" customFormat="1" ht="28.5" customHeight="1">
      <c r="A33" s="81" t="s">
        <v>98</v>
      </c>
      <c r="B33" s="82"/>
      <c r="C33" s="82">
        <f>C6-C20</f>
        <v>0</v>
      </c>
      <c r="D33" s="82"/>
      <c r="E33" s="82"/>
      <c r="F33" s="82"/>
      <c r="G33" s="83">
        <f t="shared" ref="G33" si="17">IF(B33=0,0,F33/B33*100)</f>
        <v>0</v>
      </c>
      <c r="H33" s="82"/>
    </row>
    <row r="34" spans="1:8">
      <c r="A34" s="217" t="s">
        <v>99</v>
      </c>
      <c r="B34" s="217"/>
      <c r="C34" s="217"/>
      <c r="D34" s="217"/>
      <c r="E34" s="217"/>
      <c r="F34" s="217"/>
      <c r="G34" s="217"/>
      <c r="H34" s="217"/>
    </row>
  </sheetData>
  <mergeCells count="5">
    <mergeCell ref="A2:H2"/>
    <mergeCell ref="A3:B3"/>
    <mergeCell ref="D4:F4"/>
    <mergeCell ref="A34:H34"/>
    <mergeCell ref="H17:H18"/>
  </mergeCells>
  <phoneticPr fontId="46" type="noConversion"/>
  <printOptions horizontalCentered="1"/>
  <pageMargins left="0.47244094488188998" right="0.15748031496063" top="0.82677165354330695" bottom="0.43307086614173201" header="0.15748031496063" footer="0.15748031496063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19"/>
  <sheetViews>
    <sheetView workbookViewId="0">
      <selection activeCell="I17" sqref="I17"/>
    </sheetView>
  </sheetViews>
  <sheetFormatPr defaultColWidth="9" defaultRowHeight="14.25"/>
  <cols>
    <col min="1" max="1" width="39.5" style="3" customWidth="1"/>
    <col min="2" max="2" width="7.75" style="4" customWidth="1"/>
    <col min="3" max="3" width="7.625" style="4" customWidth="1"/>
    <col min="4" max="4" width="6.75" style="4" customWidth="1"/>
    <col min="5" max="5" width="9.125" style="5" customWidth="1"/>
    <col min="6" max="6" width="9.75" style="6" customWidth="1"/>
    <col min="7" max="16384" width="9" style="6"/>
  </cols>
  <sheetData>
    <row r="1" spans="1:6" ht="16.5" customHeight="1">
      <c r="A1" s="7" t="s">
        <v>140</v>
      </c>
      <c r="F1" s="8"/>
    </row>
    <row r="2" spans="1:6" ht="20.25" customHeight="1">
      <c r="A2" s="245" t="s">
        <v>141</v>
      </c>
      <c r="B2" s="245"/>
      <c r="C2" s="245"/>
      <c r="D2" s="245"/>
      <c r="E2" s="245"/>
      <c r="F2" s="245"/>
    </row>
    <row r="3" spans="1:6" s="1" customFormat="1" ht="16.5" customHeight="1">
      <c r="A3" s="9"/>
      <c r="B3" s="246" t="s">
        <v>74</v>
      </c>
      <c r="C3" s="246"/>
      <c r="D3" s="246"/>
      <c r="E3" s="246"/>
      <c r="F3" s="246"/>
    </row>
    <row r="4" spans="1:6" ht="39" customHeight="1">
      <c r="A4" s="11" t="s">
        <v>142</v>
      </c>
      <c r="B4" s="12" t="s">
        <v>76</v>
      </c>
      <c r="C4" s="13" t="s">
        <v>5</v>
      </c>
      <c r="D4" s="13" t="s">
        <v>6</v>
      </c>
      <c r="E4" s="14" t="s">
        <v>114</v>
      </c>
      <c r="F4" s="11" t="s">
        <v>8</v>
      </c>
    </row>
    <row r="5" spans="1:6" ht="29.25" customHeight="1">
      <c r="A5" s="15" t="s">
        <v>143</v>
      </c>
      <c r="B5" s="16">
        <f>SUM(B6:B10)</f>
        <v>322</v>
      </c>
      <c r="C5" s="16">
        <f t="shared" ref="C5:D5" si="0">SUM(C6:C10)</f>
        <v>528</v>
      </c>
      <c r="D5" s="16">
        <f t="shared" si="0"/>
        <v>206</v>
      </c>
      <c r="E5" s="17">
        <f>D5/B5*100</f>
        <v>63.975155279503106</v>
      </c>
      <c r="F5" s="18"/>
    </row>
    <row r="6" spans="1:6" ht="29.25" customHeight="1">
      <c r="A6" s="19" t="s">
        <v>144</v>
      </c>
      <c r="B6" s="20">
        <v>30</v>
      </c>
      <c r="C6" s="20">
        <v>222</v>
      </c>
      <c r="D6" s="20">
        <f>C6-B6</f>
        <v>192</v>
      </c>
      <c r="E6" s="21">
        <f t="shared" ref="E6:E17" si="1">D6/B6*100</f>
        <v>640</v>
      </c>
      <c r="F6" s="22"/>
    </row>
    <row r="7" spans="1:6" ht="29.25" customHeight="1">
      <c r="A7" s="19" t="s">
        <v>145</v>
      </c>
      <c r="B7" s="23">
        <v>32</v>
      </c>
      <c r="C7" s="23">
        <v>50</v>
      </c>
      <c r="D7" s="20">
        <f t="shared" ref="D7:D10" si="2">C7-B7</f>
        <v>18</v>
      </c>
      <c r="E7" s="21">
        <f t="shared" si="1"/>
        <v>56.25</v>
      </c>
      <c r="F7" s="22"/>
    </row>
    <row r="8" spans="1:6" ht="29.25" customHeight="1">
      <c r="A8" s="19" t="s">
        <v>146</v>
      </c>
      <c r="B8" s="23">
        <v>215</v>
      </c>
      <c r="C8" s="23">
        <v>204</v>
      </c>
      <c r="D8" s="20">
        <f t="shared" si="2"/>
        <v>-11</v>
      </c>
      <c r="E8" s="21">
        <f t="shared" si="1"/>
        <v>-5.1162790697674421</v>
      </c>
      <c r="F8" s="22"/>
    </row>
    <row r="9" spans="1:6" ht="29.25" customHeight="1">
      <c r="A9" s="19" t="s">
        <v>147</v>
      </c>
      <c r="B9" s="23">
        <v>24</v>
      </c>
      <c r="C9" s="23">
        <v>34</v>
      </c>
      <c r="D9" s="20">
        <f t="shared" si="2"/>
        <v>10</v>
      </c>
      <c r="E9" s="21">
        <f t="shared" si="1"/>
        <v>41.666666666666671</v>
      </c>
      <c r="F9" s="22"/>
    </row>
    <row r="10" spans="1:6" ht="29.25" customHeight="1">
      <c r="A10" s="19" t="s">
        <v>148</v>
      </c>
      <c r="B10" s="23">
        <v>21</v>
      </c>
      <c r="C10" s="23">
        <v>18</v>
      </c>
      <c r="D10" s="20">
        <f t="shared" si="2"/>
        <v>-3</v>
      </c>
      <c r="E10" s="21">
        <f t="shared" si="1"/>
        <v>-14.285714285714285</v>
      </c>
      <c r="F10" s="22"/>
    </row>
    <row r="11" spans="1:6" ht="29.25" customHeight="1">
      <c r="A11" s="24" t="s">
        <v>180</v>
      </c>
      <c r="B11" s="16"/>
      <c r="C11" s="16">
        <v>6</v>
      </c>
      <c r="D11" s="16"/>
      <c r="E11" s="16"/>
      <c r="F11" s="16"/>
    </row>
    <row r="12" spans="1:6" s="2" customFormat="1" ht="29.25" customHeight="1">
      <c r="A12" s="24" t="s">
        <v>179</v>
      </c>
      <c r="B12" s="16">
        <f>SUM(B13,B17)</f>
        <v>322</v>
      </c>
      <c r="C12" s="16">
        <f t="shared" ref="C12:D12" si="3">SUM(C13,C17)</f>
        <v>532</v>
      </c>
      <c r="D12" s="16">
        <f t="shared" si="3"/>
        <v>206</v>
      </c>
      <c r="E12" s="16">
        <f t="shared" si="1"/>
        <v>63.975155279503106</v>
      </c>
      <c r="F12" s="18"/>
    </row>
    <row r="13" spans="1:6" ht="29.25" customHeight="1">
      <c r="A13" s="25" t="s">
        <v>149</v>
      </c>
      <c r="B13" s="26">
        <f>SUM(B14:B15)</f>
        <v>216</v>
      </c>
      <c r="C13" s="26">
        <f>SUM(C14:C16)</f>
        <v>298</v>
      </c>
      <c r="D13" s="26">
        <f t="shared" ref="D13" si="4">SUM(D14:D15)</f>
        <v>78</v>
      </c>
      <c r="E13" s="27">
        <f t="shared" si="1"/>
        <v>36.111111111111107</v>
      </c>
      <c r="F13" s="28"/>
    </row>
    <row r="14" spans="1:6" ht="29.25" customHeight="1">
      <c r="A14" s="29" t="s">
        <v>150</v>
      </c>
      <c r="B14" s="23">
        <v>21</v>
      </c>
      <c r="C14" s="23">
        <v>99</v>
      </c>
      <c r="D14" s="23">
        <f>C14-B14</f>
        <v>78</v>
      </c>
      <c r="E14" s="21">
        <f t="shared" si="1"/>
        <v>371.42857142857144</v>
      </c>
      <c r="F14" s="22"/>
    </row>
    <row r="15" spans="1:6" ht="29.25" customHeight="1">
      <c r="A15" s="29" t="s">
        <v>151</v>
      </c>
      <c r="B15" s="23">
        <v>195</v>
      </c>
      <c r="C15" s="23">
        <v>195</v>
      </c>
      <c r="D15" s="23">
        <f>C15-B15</f>
        <v>0</v>
      </c>
      <c r="E15" s="21">
        <f t="shared" si="1"/>
        <v>0</v>
      </c>
      <c r="F15" s="22"/>
    </row>
    <row r="16" spans="1:6" ht="29.25" customHeight="1">
      <c r="A16" s="29" t="s">
        <v>178</v>
      </c>
      <c r="B16" s="23"/>
      <c r="C16" s="23">
        <v>4</v>
      </c>
      <c r="D16" s="23"/>
      <c r="E16" s="21"/>
      <c r="F16" s="22"/>
    </row>
    <row r="17" spans="1:6" ht="29.25" customHeight="1">
      <c r="A17" s="25" t="s">
        <v>152</v>
      </c>
      <c r="B17" s="30">
        <v>106</v>
      </c>
      <c r="C17" s="30">
        <v>234</v>
      </c>
      <c r="D17" s="30">
        <f>C17-B17</f>
        <v>128</v>
      </c>
      <c r="E17" s="27">
        <f t="shared" si="1"/>
        <v>120.75471698113208</v>
      </c>
      <c r="F17" s="28"/>
    </row>
    <row r="18" spans="1:6" ht="29.25" customHeight="1">
      <c r="A18" s="24" t="s">
        <v>181</v>
      </c>
      <c r="B18" s="24"/>
      <c r="C18" s="207">
        <f>C5+C11-C12</f>
        <v>2</v>
      </c>
      <c r="D18" s="24"/>
      <c r="E18" s="24"/>
      <c r="F18" s="129"/>
    </row>
    <row r="19" spans="1:6">
      <c r="A19" s="217" t="s">
        <v>33</v>
      </c>
      <c r="B19" s="217"/>
      <c r="C19" s="217"/>
      <c r="D19" s="217"/>
      <c r="E19" s="217"/>
      <c r="F19" s="217"/>
    </row>
  </sheetData>
  <mergeCells count="3">
    <mergeCell ref="A2:F2"/>
    <mergeCell ref="B3:F3"/>
    <mergeCell ref="A19:F19"/>
  </mergeCells>
  <phoneticPr fontId="46" type="noConversion"/>
  <printOptions horizontalCentered="1"/>
  <pageMargins left="0.47244094488188998" right="0.15748031496063" top="0.82677165354330695" bottom="1.5748031496063" header="0.15748031496063" footer="0.1574803149606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3</vt:i4>
      </vt:variant>
    </vt:vector>
  </HeadingPairs>
  <TitlesOfParts>
    <vt:vector size="10" baseType="lpstr">
      <vt:lpstr>一般预算收入调整</vt:lpstr>
      <vt:lpstr>调入资金、预算稳定调减基金调整</vt:lpstr>
      <vt:lpstr>一般预算支出调整</vt:lpstr>
      <vt:lpstr>一般预算收支平衡表 </vt:lpstr>
      <vt:lpstr>支出项目间调整</vt:lpstr>
      <vt:lpstr>政府性基金预算调整</vt:lpstr>
      <vt:lpstr>国有资本经营预算调整</vt:lpstr>
      <vt:lpstr>政府性基金预算调整!Print_Area</vt:lpstr>
      <vt:lpstr>'一般预算收支平衡表 '!Print_Titles</vt:lpstr>
      <vt:lpstr>支出项目间调整!Print_Titles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廖世煊</cp:lastModifiedBy>
  <cp:lastPrinted>2020-12-18T06:53:08Z</cp:lastPrinted>
  <dcterms:created xsi:type="dcterms:W3CDTF">2006-09-16T00:00:00Z</dcterms:created>
  <dcterms:modified xsi:type="dcterms:W3CDTF">2020-12-24T02:11:27Z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