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养殖环节" sheetId="1" r:id="rId1"/>
    <sheet name="屠宰环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<sst xmlns="http://schemas.openxmlformats.org/spreadsheetml/2006/main" count="247" uniqueCount="237">
  <si>
    <t>附件1：</t>
  </si>
  <si>
    <t xml:space="preserve">  大田县2022年养殖环节病死猪无害化处理财政补助分配表</t>
  </si>
  <si>
    <t>序号</t>
  </si>
  <si>
    <t>养殖场名称（散养户名称）</t>
  </si>
  <si>
    <t>病死猪无害化处理数量（头）</t>
  </si>
  <si>
    <t>中央财政补助经费（元）</t>
  </si>
  <si>
    <t>省级财政补助经费（元）</t>
  </si>
  <si>
    <t>县级财政补助经费（元）</t>
  </si>
  <si>
    <t>补助经费合计（元）</t>
  </si>
  <si>
    <t>1</t>
  </si>
  <si>
    <t>乐长易</t>
  </si>
  <si>
    <t>2</t>
  </si>
  <si>
    <t>连得诗</t>
  </si>
  <si>
    <t>3</t>
  </si>
  <si>
    <t>陈昌梨</t>
  </si>
  <si>
    <t>4</t>
  </si>
  <si>
    <t>黄永财</t>
  </si>
  <si>
    <t>5</t>
  </si>
  <si>
    <t>黄永文</t>
  </si>
  <si>
    <t>6</t>
  </si>
  <si>
    <t>黄五一</t>
  </si>
  <si>
    <t>7</t>
  </si>
  <si>
    <t>黄荣宗</t>
  </si>
  <si>
    <t>8</t>
  </si>
  <si>
    <t>罗泉良</t>
  </si>
  <si>
    <t>9</t>
  </si>
  <si>
    <t>罗发芳</t>
  </si>
  <si>
    <t>10</t>
  </si>
  <si>
    <t>陈首彬</t>
  </si>
  <si>
    <t>11</t>
  </si>
  <si>
    <t>陈文贻</t>
  </si>
  <si>
    <t>12</t>
  </si>
  <si>
    <t>陈壹圳</t>
  </si>
  <si>
    <t>13</t>
  </si>
  <si>
    <t>陈远焕</t>
  </si>
  <si>
    <t>14</t>
  </si>
  <si>
    <t>柳传燃</t>
  </si>
  <si>
    <t>15</t>
  </si>
  <si>
    <t>陈昌料</t>
  </si>
  <si>
    <t>16</t>
  </si>
  <si>
    <t>连巧珠</t>
  </si>
  <si>
    <t>17</t>
  </si>
  <si>
    <t>叶丰排</t>
  </si>
  <si>
    <t>18</t>
  </si>
  <si>
    <t>叶高税</t>
  </si>
  <si>
    <t>19</t>
  </si>
  <si>
    <t>叶增跳</t>
  </si>
  <si>
    <t>20</t>
  </si>
  <si>
    <t>苏兴流</t>
  </si>
  <si>
    <t>21</t>
  </si>
  <si>
    <t>张兆隆</t>
  </si>
  <si>
    <t>22</t>
  </si>
  <si>
    <t>张兆浩</t>
  </si>
  <si>
    <t>23</t>
  </si>
  <si>
    <t>林明添</t>
  </si>
  <si>
    <t>24</t>
  </si>
  <si>
    <t>廖生海</t>
  </si>
  <si>
    <t>25</t>
  </si>
  <si>
    <t>陈秀女</t>
  </si>
  <si>
    <t>26</t>
  </si>
  <si>
    <t>陈长确</t>
  </si>
  <si>
    <t>27</t>
  </si>
  <si>
    <t>范明德</t>
  </si>
  <si>
    <t>28</t>
  </si>
  <si>
    <t>柯秀莲</t>
  </si>
  <si>
    <t>29</t>
  </si>
  <si>
    <t>吴长贻</t>
  </si>
  <si>
    <t>30</t>
  </si>
  <si>
    <t>邱良智</t>
  </si>
  <si>
    <t>31</t>
  </si>
  <si>
    <t>朱彩祥</t>
  </si>
  <si>
    <t>32</t>
  </si>
  <si>
    <t>蒋雪琴</t>
  </si>
  <si>
    <t>33</t>
  </si>
  <si>
    <t>林元风</t>
  </si>
  <si>
    <t>34</t>
  </si>
  <si>
    <t>林维新</t>
  </si>
  <si>
    <t>35</t>
  </si>
  <si>
    <t>林丰华</t>
  </si>
  <si>
    <t>36</t>
  </si>
  <si>
    <t>林元伍</t>
  </si>
  <si>
    <t>37</t>
  </si>
  <si>
    <t>林承鹏</t>
  </si>
  <si>
    <t>38</t>
  </si>
  <si>
    <t>陈光砖</t>
  </si>
  <si>
    <t>39</t>
  </si>
  <si>
    <t>林秀卿</t>
  </si>
  <si>
    <t>40</t>
  </si>
  <si>
    <t>林占来</t>
  </si>
  <si>
    <t>41</t>
  </si>
  <si>
    <t>陈启在</t>
  </si>
  <si>
    <t>42</t>
  </si>
  <si>
    <t>林建仁</t>
  </si>
  <si>
    <t>43</t>
  </si>
  <si>
    <t>林清华</t>
  </si>
  <si>
    <t>44</t>
  </si>
  <si>
    <t>林建秋</t>
  </si>
  <si>
    <t>45</t>
  </si>
  <si>
    <t>陈启族</t>
  </si>
  <si>
    <t>46</t>
  </si>
  <si>
    <t>林已合</t>
  </si>
  <si>
    <t>47</t>
  </si>
  <si>
    <t>林雷兴</t>
  </si>
  <si>
    <t>48</t>
  </si>
  <si>
    <t>陈小红</t>
  </si>
  <si>
    <t>49</t>
  </si>
  <si>
    <t xml:space="preserve">林魁隆 </t>
  </si>
  <si>
    <t>50</t>
  </si>
  <si>
    <t>陈启球</t>
  </si>
  <si>
    <t>51</t>
  </si>
  <si>
    <t>林胜章</t>
  </si>
  <si>
    <t>52</t>
  </si>
  <si>
    <t>林已和</t>
  </si>
  <si>
    <t>53</t>
  </si>
  <si>
    <t>林广山</t>
  </si>
  <si>
    <t>54</t>
  </si>
  <si>
    <t>陈启专</t>
  </si>
  <si>
    <t>55</t>
  </si>
  <si>
    <t>陈启粮</t>
  </si>
  <si>
    <t>56</t>
  </si>
  <si>
    <t>乐文娇</t>
  </si>
  <si>
    <t>57</t>
  </si>
  <si>
    <t>林真贞</t>
  </si>
  <si>
    <t>58</t>
  </si>
  <si>
    <t>陈启文</t>
  </si>
  <si>
    <t>59</t>
  </si>
  <si>
    <t>林建斌</t>
  </si>
  <si>
    <t>60</t>
  </si>
  <si>
    <t>郭玉玲</t>
  </si>
  <si>
    <t>61</t>
  </si>
  <si>
    <t>林玉叶</t>
  </si>
  <si>
    <t>62</t>
  </si>
  <si>
    <t>林雪娥</t>
  </si>
  <si>
    <t>63</t>
  </si>
  <si>
    <t>刘晓霞</t>
  </si>
  <si>
    <t>64</t>
  </si>
  <si>
    <t>郑永照</t>
  </si>
  <si>
    <t>65</t>
  </si>
  <si>
    <t>林美玉</t>
  </si>
  <si>
    <t>66</t>
  </si>
  <si>
    <t>林调彩</t>
  </si>
  <si>
    <t>67</t>
  </si>
  <si>
    <t>林元灿</t>
  </si>
  <si>
    <t>68</t>
  </si>
  <si>
    <t>林瑞矿</t>
  </si>
  <si>
    <t>69</t>
  </si>
  <si>
    <t>林巧秀</t>
  </si>
  <si>
    <t>70</t>
  </si>
  <si>
    <t>林光炼</t>
  </si>
  <si>
    <t>71</t>
  </si>
  <si>
    <t>林光坤</t>
  </si>
  <si>
    <t>72</t>
  </si>
  <si>
    <t>林建城</t>
  </si>
  <si>
    <t>73</t>
  </si>
  <si>
    <t>林克勤</t>
  </si>
  <si>
    <t>74</t>
  </si>
  <si>
    <t>林鸾娥</t>
  </si>
  <si>
    <t>75</t>
  </si>
  <si>
    <t>林升权</t>
  </si>
  <si>
    <t>76</t>
  </si>
  <si>
    <t>林光烈</t>
  </si>
  <si>
    <t>77</t>
  </si>
  <si>
    <t>陈仁治</t>
  </si>
  <si>
    <t>78</t>
  </si>
  <si>
    <t>林燕卿</t>
  </si>
  <si>
    <t>79</t>
  </si>
  <si>
    <t>陈庆业</t>
  </si>
  <si>
    <t>80</t>
  </si>
  <si>
    <t>陈玉棉</t>
  </si>
  <si>
    <t>81</t>
  </si>
  <si>
    <t>陈金全</t>
  </si>
  <si>
    <t>82</t>
  </si>
  <si>
    <t>陈玉祥</t>
  </si>
  <si>
    <t>83</t>
  </si>
  <si>
    <t>陈玉校</t>
  </si>
  <si>
    <t>84</t>
  </si>
  <si>
    <t>陈玉湘</t>
  </si>
  <si>
    <t>85</t>
  </si>
  <si>
    <t>陈振甥</t>
  </si>
  <si>
    <t>86</t>
  </si>
  <si>
    <t>大田县广平镇骏鑫生态农业有限公司</t>
  </si>
  <si>
    <t>87</t>
  </si>
  <si>
    <t>福建省云悦源生态农业开发有限公司</t>
  </si>
  <si>
    <t>88</t>
  </si>
  <si>
    <t>大田县碧旺生态养殖有限公司</t>
  </si>
  <si>
    <t>89</t>
  </si>
  <si>
    <t>大田县三美生态养殖公司</t>
  </si>
  <si>
    <t>90</t>
  </si>
  <si>
    <t>大田县均溪镇太山崎村振洋家庭农场</t>
  </si>
  <si>
    <t>91</t>
  </si>
  <si>
    <t>福建银顶农业科技有限公司</t>
  </si>
  <si>
    <t>92</t>
  </si>
  <si>
    <t>大田县壮壮养猪专业合作社</t>
  </si>
  <si>
    <t>93</t>
  </si>
  <si>
    <t>福建绿田生态农业发展有限公司</t>
  </si>
  <si>
    <t>94</t>
  </si>
  <si>
    <t>大田县佳禾生态养殖有限公司</t>
  </si>
  <si>
    <t>95</t>
  </si>
  <si>
    <t>大田县上京镇京呈畜牧有限公司</t>
  </si>
  <si>
    <t>96</t>
  </si>
  <si>
    <t>大田县昌裕畜牧有限公司</t>
  </si>
  <si>
    <t>97</t>
  </si>
  <si>
    <t>大田县锦晟生态养殖有限公司</t>
  </si>
  <si>
    <t>98</t>
  </si>
  <si>
    <t>福建鑫丰蓬农业有限公司</t>
  </si>
  <si>
    <t>99</t>
  </si>
  <si>
    <t>大田县鸿丰畜牧发展有限公司</t>
  </si>
  <si>
    <t>100</t>
  </si>
  <si>
    <t>大田县昌荣畜牧有限公司</t>
  </si>
  <si>
    <t>101</t>
  </si>
  <si>
    <t>大田县鑫业养殖专业合作社</t>
  </si>
  <si>
    <t>102</t>
  </si>
  <si>
    <t>大田县康顺农业有限公司</t>
  </si>
  <si>
    <t>103</t>
  </si>
  <si>
    <t>大田县成顺农业有限公司</t>
  </si>
  <si>
    <t>104</t>
  </si>
  <si>
    <t>大田县全顺农业有限公司</t>
  </si>
  <si>
    <t>105</t>
  </si>
  <si>
    <t>大田县翰福养殖有限公司</t>
  </si>
  <si>
    <t>合计</t>
  </si>
  <si>
    <t>附件2：</t>
  </si>
  <si>
    <t>大田县2022年屠宰环节病害猪无害化处理补贴资金申报汇总表</t>
  </si>
  <si>
    <t>2022年</t>
  </si>
  <si>
    <t>病害猪损失补贴金额（元）</t>
  </si>
  <si>
    <t>病害猪处理费用补贴金额（元）</t>
  </si>
  <si>
    <t>病害猪补贴金额（元）</t>
  </si>
  <si>
    <t>其中：省级以上财政补贴资金(70%)（元）</t>
  </si>
  <si>
    <t>设区市、县（市、区）两级财政补贴资金(30%)（元）</t>
  </si>
  <si>
    <t>补贴总额（元）</t>
  </si>
  <si>
    <t>企业名称</t>
  </si>
  <si>
    <t>大田县食品公司牲畜定点屠宰场</t>
  </si>
  <si>
    <t>不可食用产品（公斤）</t>
  </si>
  <si>
    <t>折合头数</t>
  </si>
  <si>
    <t>整猪（头）</t>
  </si>
  <si>
    <t>大田县兴森牲畜屠宰有限公司</t>
  </si>
  <si>
    <t>路上死亡整猪（头）</t>
  </si>
  <si>
    <t>大田县佳吉屠宰有限公司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</si>
</sst>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2"/>
      <color indexed="8"/>
      <name val="仿宋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 applyBorder="0"/>
    <xf numFmtId="0" fontId="1" fillId="0" borderId="0" applyBorder="0"/>
    <xf numFmtId="0" fontId="1" fillId="0" borderId="0" applyBorder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2" fillId="0" borderId="0" xfId="50" applyFont="1" applyFill="1" applyAlignment="1">
      <alignment horizontal="center" vertical="center" wrapText="1"/>
    </xf>
    <xf numFmtId="176" fontId="12" fillId="0" borderId="0" xfId="5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 wrapText="1"/>
    </xf>
    <xf numFmtId="49" fontId="14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2540</xdr:colOff>
      <xdr:row>2</xdr:row>
      <xdr:rowOff>485775</xdr:rowOff>
    </xdr:from>
    <xdr:to>
      <xdr:col>1</xdr:col>
      <xdr:colOff>781050</xdr:colOff>
      <xdr:row>2</xdr:row>
      <xdr:rowOff>971550</xdr:rowOff>
    </xdr:to>
    <xdr:cxnSp>
      <xdr:nvCxnSpPr>
        <xdr:cNvPr id="2" name="直接连接符 1"/>
        <xdr:cNvCxnSpPr/>
      </xdr:nvCxnSpPr>
      <xdr:spPr>
        <a:xfrm>
          <a:off x="2540" y="993775"/>
          <a:ext cx="137858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2</xdr:row>
      <xdr:rowOff>9525</xdr:rowOff>
    </xdr:from>
    <xdr:to>
      <xdr:col>2</xdr:col>
      <xdr:colOff>0</xdr:colOff>
      <xdr:row>2</xdr:row>
      <xdr:rowOff>1028700</xdr:rowOff>
    </xdr:to>
    <xdr:cxnSp>
      <xdr:nvCxnSpPr>
        <xdr:cNvPr id="3" name="直接连接符 2"/>
        <xdr:cNvCxnSpPr/>
      </xdr:nvCxnSpPr>
      <xdr:spPr>
        <a:xfrm>
          <a:off x="466725" y="517525"/>
          <a:ext cx="1000125" cy="1019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635</xdr:colOff>
      <xdr:row>2</xdr:row>
      <xdr:rowOff>772160</xdr:rowOff>
    </xdr:from>
    <xdr:ext cx="805815" cy="244475"/>
    <xdr:sp>
      <xdr:nvSpPr>
        <xdr:cNvPr id="4" name="文本框 4"/>
        <xdr:cNvSpPr txBox="1"/>
      </xdr:nvSpPr>
      <xdr:spPr>
        <a:xfrm>
          <a:off x="635" y="1280160"/>
          <a:ext cx="805815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公司名称</a:t>
          </a:r>
          <a:endParaRPr lang="zh-CN" altLang="en-US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042670" cy="445135"/>
    <xdr:sp>
      <xdr:nvSpPr>
        <xdr:cNvPr id="5" name="文本框 5"/>
        <xdr:cNvSpPr txBox="1"/>
      </xdr:nvSpPr>
      <xdr:spPr>
        <a:xfrm>
          <a:off x="0" y="508000"/>
          <a:ext cx="1042670" cy="4451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136525</xdr:colOff>
      <xdr:row>2</xdr:row>
      <xdr:rowOff>269875</xdr:rowOff>
    </xdr:from>
    <xdr:ext cx="584835" cy="273685"/>
    <xdr:sp>
      <xdr:nvSpPr>
        <xdr:cNvPr id="6" name="文本框 6"/>
        <xdr:cNvSpPr txBox="1"/>
      </xdr:nvSpPr>
      <xdr:spPr>
        <a:xfrm>
          <a:off x="136525" y="777875"/>
          <a:ext cx="58483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金额</a:t>
          </a:r>
          <a:endParaRPr lang="zh-CN" altLang="en-US" sz="1100"/>
        </a:p>
      </xdr:txBody>
    </xdr:sp>
    <xdr:clientData/>
  </xdr:oneCellAnchor>
  <xdr:oneCellAnchor>
    <xdr:from>
      <xdr:col>1</xdr:col>
      <xdr:colOff>143510</xdr:colOff>
      <xdr:row>2</xdr:row>
      <xdr:rowOff>95250</xdr:rowOff>
    </xdr:from>
    <xdr:ext cx="584835" cy="273685"/>
    <xdr:sp>
      <xdr:nvSpPr>
        <xdr:cNvPr id="7" name="文本框 7"/>
        <xdr:cNvSpPr txBox="1"/>
      </xdr:nvSpPr>
      <xdr:spPr>
        <a:xfrm>
          <a:off x="743585" y="603250"/>
          <a:ext cx="58483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项目</a:t>
          </a:r>
          <a:endParaRPr lang="zh-CN" altLang="en-US" sz="1100"/>
        </a:p>
      </xdr:txBody>
    </xdr:sp>
    <xdr:clientData/>
  </xdr:oneCellAnchor>
  <xdr:twoCellAnchor>
    <xdr:from>
      <xdr:col>0</xdr:col>
      <xdr:colOff>3810</xdr:colOff>
      <xdr:row>2</xdr:row>
      <xdr:rowOff>485775</xdr:rowOff>
    </xdr:from>
    <xdr:to>
      <xdr:col>1</xdr:col>
      <xdr:colOff>808990</xdr:colOff>
      <xdr:row>2</xdr:row>
      <xdr:rowOff>990600</xdr:rowOff>
    </xdr:to>
    <xdr:cxnSp>
      <xdr:nvCxnSpPr>
        <xdr:cNvPr id="8" name="直接连接符 7"/>
        <xdr:cNvCxnSpPr/>
      </xdr:nvCxnSpPr>
      <xdr:spPr>
        <a:xfrm>
          <a:off x="3810" y="993775"/>
          <a:ext cx="140525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2</xdr:row>
      <xdr:rowOff>9525</xdr:rowOff>
    </xdr:from>
    <xdr:to>
      <xdr:col>2</xdr:col>
      <xdr:colOff>0</xdr:colOff>
      <xdr:row>2</xdr:row>
      <xdr:rowOff>1028700</xdr:rowOff>
    </xdr:to>
    <xdr:cxnSp>
      <xdr:nvCxnSpPr>
        <xdr:cNvPr id="9" name="直接连接符 8"/>
        <xdr:cNvCxnSpPr/>
      </xdr:nvCxnSpPr>
      <xdr:spPr>
        <a:xfrm>
          <a:off x="466725" y="517525"/>
          <a:ext cx="1000125" cy="1019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635</xdr:colOff>
      <xdr:row>2</xdr:row>
      <xdr:rowOff>772160</xdr:rowOff>
    </xdr:from>
    <xdr:ext cx="805815" cy="244475"/>
    <xdr:sp>
      <xdr:nvSpPr>
        <xdr:cNvPr id="10" name="文本框 4"/>
        <xdr:cNvSpPr txBox="1"/>
      </xdr:nvSpPr>
      <xdr:spPr>
        <a:xfrm>
          <a:off x="635" y="1280160"/>
          <a:ext cx="805815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公司名称</a:t>
          </a:r>
          <a:endParaRPr lang="zh-CN" altLang="en-US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042670" cy="445135"/>
    <xdr:sp>
      <xdr:nvSpPr>
        <xdr:cNvPr id="11" name="文本框 5"/>
        <xdr:cNvSpPr txBox="1"/>
      </xdr:nvSpPr>
      <xdr:spPr>
        <a:xfrm>
          <a:off x="0" y="508000"/>
          <a:ext cx="1042670" cy="4451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136525</xdr:colOff>
      <xdr:row>2</xdr:row>
      <xdr:rowOff>269875</xdr:rowOff>
    </xdr:from>
    <xdr:ext cx="584835" cy="273685"/>
    <xdr:sp>
      <xdr:nvSpPr>
        <xdr:cNvPr id="12" name="文本框 6"/>
        <xdr:cNvSpPr txBox="1"/>
      </xdr:nvSpPr>
      <xdr:spPr>
        <a:xfrm>
          <a:off x="136525" y="777875"/>
          <a:ext cx="58483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金额</a:t>
          </a:r>
          <a:endParaRPr lang="zh-CN" altLang="en-US" sz="1100"/>
        </a:p>
      </xdr:txBody>
    </xdr:sp>
    <xdr:clientData/>
  </xdr:oneCellAnchor>
  <xdr:oneCellAnchor>
    <xdr:from>
      <xdr:col>1</xdr:col>
      <xdr:colOff>143510</xdr:colOff>
      <xdr:row>2</xdr:row>
      <xdr:rowOff>95250</xdr:rowOff>
    </xdr:from>
    <xdr:ext cx="584835" cy="273685"/>
    <xdr:sp>
      <xdr:nvSpPr>
        <xdr:cNvPr id="13" name="文本框 7"/>
        <xdr:cNvSpPr txBox="1"/>
      </xdr:nvSpPr>
      <xdr:spPr>
        <a:xfrm>
          <a:off x="743585" y="603250"/>
          <a:ext cx="58483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项目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13"/>
  <sheetViews>
    <sheetView tabSelected="1" zoomScale="69" zoomScaleNormal="69" workbookViewId="0">
      <selection activeCell="A2" sqref="A2:G2"/>
    </sheetView>
  </sheetViews>
  <sheetFormatPr defaultColWidth="9.64166666666667" defaultRowHeight="14.25"/>
  <cols>
    <col min="1" max="1" width="3.96666666666667" style="22" customWidth="1"/>
    <col min="2" max="2" width="33" style="20" customWidth="1"/>
    <col min="3" max="3" width="16.05" style="20" customWidth="1"/>
    <col min="4" max="5" width="14.4916666666667" style="20" customWidth="1"/>
    <col min="6" max="6" width="14.4583333333333" style="20" customWidth="1"/>
    <col min="7" max="7" width="13.6333333333333" style="20" customWidth="1"/>
    <col min="8" max="16381" width="9" style="20"/>
  </cols>
  <sheetData>
    <row r="1" s="20" customFormat="1" ht="18" customHeight="1" spans="1:7">
      <c r="A1" s="23" t="s">
        <v>0</v>
      </c>
      <c r="B1" s="23"/>
      <c r="C1" s="23"/>
      <c r="D1" s="23"/>
      <c r="E1" s="23"/>
      <c r="F1" s="23"/>
      <c r="G1" s="23"/>
    </row>
    <row r="2" s="20" customFormat="1" ht="28" customHeight="1" spans="1:7">
      <c r="A2" s="24" t="s">
        <v>1</v>
      </c>
      <c r="B2" s="24"/>
      <c r="C2" s="24"/>
      <c r="D2" s="24"/>
      <c r="E2" s="24"/>
      <c r="F2" s="24"/>
      <c r="G2" s="24"/>
    </row>
    <row r="3" s="20" customFormat="1" ht="62" customHeight="1" spans="1:7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</row>
    <row r="4" s="20" customFormat="1" ht="20" customHeight="1" spans="1:7">
      <c r="A4" s="27" t="s">
        <v>9</v>
      </c>
      <c r="B4" s="28" t="s">
        <v>10</v>
      </c>
      <c r="C4" s="29">
        <v>4</v>
      </c>
      <c r="D4" s="29">
        <f t="shared" ref="D4:D67" si="0">C4*40</f>
        <v>160</v>
      </c>
      <c r="E4" s="29">
        <f t="shared" ref="E4:E67" si="1">C4*30</f>
        <v>120</v>
      </c>
      <c r="F4" s="29">
        <f t="shared" ref="F4:F67" si="2">C4*10</f>
        <v>40</v>
      </c>
      <c r="G4" s="29">
        <f t="shared" ref="G4:G67" si="3">D4+E4+F4</f>
        <v>320</v>
      </c>
    </row>
    <row r="5" s="20" customFormat="1" ht="20" customHeight="1" spans="1:7">
      <c r="A5" s="27" t="s">
        <v>11</v>
      </c>
      <c r="B5" s="30" t="s">
        <v>12</v>
      </c>
      <c r="C5" s="31">
        <v>36</v>
      </c>
      <c r="D5" s="29">
        <f t="shared" si="0"/>
        <v>1440</v>
      </c>
      <c r="E5" s="29">
        <f t="shared" si="1"/>
        <v>1080</v>
      </c>
      <c r="F5" s="29">
        <f t="shared" si="2"/>
        <v>360</v>
      </c>
      <c r="G5" s="29">
        <f t="shared" si="3"/>
        <v>2880</v>
      </c>
    </row>
    <row r="6" s="20" customFormat="1" ht="20" customHeight="1" spans="1:7">
      <c r="A6" s="27" t="s">
        <v>13</v>
      </c>
      <c r="B6" s="30" t="s">
        <v>14</v>
      </c>
      <c r="C6" s="31">
        <v>46</v>
      </c>
      <c r="D6" s="29">
        <f t="shared" si="0"/>
        <v>1840</v>
      </c>
      <c r="E6" s="29">
        <f t="shared" si="1"/>
        <v>1380</v>
      </c>
      <c r="F6" s="29">
        <f t="shared" si="2"/>
        <v>460</v>
      </c>
      <c r="G6" s="29">
        <f t="shared" si="3"/>
        <v>3680</v>
      </c>
    </row>
    <row r="7" s="20" customFormat="1" ht="20" customHeight="1" spans="1:7">
      <c r="A7" s="27" t="s">
        <v>15</v>
      </c>
      <c r="B7" s="30" t="s">
        <v>16</v>
      </c>
      <c r="C7" s="31">
        <v>57</v>
      </c>
      <c r="D7" s="29">
        <f t="shared" si="0"/>
        <v>2280</v>
      </c>
      <c r="E7" s="29">
        <f t="shared" si="1"/>
        <v>1710</v>
      </c>
      <c r="F7" s="29">
        <f t="shared" si="2"/>
        <v>570</v>
      </c>
      <c r="G7" s="29">
        <f t="shared" si="3"/>
        <v>4560</v>
      </c>
    </row>
    <row r="8" s="20" customFormat="1" ht="20" customHeight="1" spans="1:7">
      <c r="A8" s="27" t="s">
        <v>17</v>
      </c>
      <c r="B8" s="30" t="s">
        <v>18</v>
      </c>
      <c r="C8" s="31">
        <v>55</v>
      </c>
      <c r="D8" s="29">
        <f t="shared" si="0"/>
        <v>2200</v>
      </c>
      <c r="E8" s="29">
        <f t="shared" si="1"/>
        <v>1650</v>
      </c>
      <c r="F8" s="29">
        <f t="shared" si="2"/>
        <v>550</v>
      </c>
      <c r="G8" s="29">
        <f t="shared" si="3"/>
        <v>4400</v>
      </c>
    </row>
    <row r="9" s="20" customFormat="1" ht="20" customHeight="1" spans="1:7">
      <c r="A9" s="27" t="s">
        <v>19</v>
      </c>
      <c r="B9" s="30" t="s">
        <v>20</v>
      </c>
      <c r="C9" s="31">
        <v>70</v>
      </c>
      <c r="D9" s="29">
        <f t="shared" si="0"/>
        <v>2800</v>
      </c>
      <c r="E9" s="29">
        <f t="shared" si="1"/>
        <v>2100</v>
      </c>
      <c r="F9" s="29">
        <f t="shared" si="2"/>
        <v>700</v>
      </c>
      <c r="G9" s="29">
        <f t="shared" si="3"/>
        <v>5600</v>
      </c>
    </row>
    <row r="10" s="20" customFormat="1" ht="20" customHeight="1" spans="1:7">
      <c r="A10" s="27" t="s">
        <v>21</v>
      </c>
      <c r="B10" s="30" t="s">
        <v>22</v>
      </c>
      <c r="C10" s="31">
        <v>1</v>
      </c>
      <c r="D10" s="29">
        <f t="shared" si="0"/>
        <v>40</v>
      </c>
      <c r="E10" s="29">
        <f t="shared" si="1"/>
        <v>30</v>
      </c>
      <c r="F10" s="29">
        <f t="shared" si="2"/>
        <v>10</v>
      </c>
      <c r="G10" s="29">
        <f t="shared" si="3"/>
        <v>80</v>
      </c>
    </row>
    <row r="11" s="20" customFormat="1" ht="20" customHeight="1" spans="1:7">
      <c r="A11" s="27" t="s">
        <v>23</v>
      </c>
      <c r="B11" s="30" t="s">
        <v>24</v>
      </c>
      <c r="C11" s="31">
        <v>53</v>
      </c>
      <c r="D11" s="29">
        <f t="shared" si="0"/>
        <v>2120</v>
      </c>
      <c r="E11" s="29">
        <f t="shared" si="1"/>
        <v>1590</v>
      </c>
      <c r="F11" s="29">
        <f t="shared" si="2"/>
        <v>530</v>
      </c>
      <c r="G11" s="29">
        <f t="shared" si="3"/>
        <v>4240</v>
      </c>
    </row>
    <row r="12" s="20" customFormat="1" ht="20" customHeight="1" spans="1:7">
      <c r="A12" s="27" t="s">
        <v>25</v>
      </c>
      <c r="B12" s="30" t="s">
        <v>26</v>
      </c>
      <c r="C12" s="31">
        <v>10</v>
      </c>
      <c r="D12" s="29">
        <f t="shared" si="0"/>
        <v>400</v>
      </c>
      <c r="E12" s="29">
        <f t="shared" si="1"/>
        <v>300</v>
      </c>
      <c r="F12" s="29">
        <f t="shared" si="2"/>
        <v>100</v>
      </c>
      <c r="G12" s="29">
        <f t="shared" si="3"/>
        <v>800</v>
      </c>
    </row>
    <row r="13" s="20" customFormat="1" ht="20" customHeight="1" spans="1:7">
      <c r="A13" s="27" t="s">
        <v>27</v>
      </c>
      <c r="B13" s="30" t="s">
        <v>28</v>
      </c>
      <c r="C13" s="31">
        <v>40</v>
      </c>
      <c r="D13" s="29">
        <f t="shared" si="0"/>
        <v>1600</v>
      </c>
      <c r="E13" s="29">
        <f t="shared" si="1"/>
        <v>1200</v>
      </c>
      <c r="F13" s="29">
        <f t="shared" si="2"/>
        <v>400</v>
      </c>
      <c r="G13" s="29">
        <f t="shared" si="3"/>
        <v>3200</v>
      </c>
    </row>
    <row r="14" s="20" customFormat="1" ht="20" customHeight="1" spans="1:7">
      <c r="A14" s="27" t="s">
        <v>29</v>
      </c>
      <c r="B14" s="30" t="s">
        <v>30</v>
      </c>
      <c r="C14" s="31">
        <v>69</v>
      </c>
      <c r="D14" s="29">
        <f t="shared" si="0"/>
        <v>2760</v>
      </c>
      <c r="E14" s="29">
        <f t="shared" si="1"/>
        <v>2070</v>
      </c>
      <c r="F14" s="29">
        <f t="shared" si="2"/>
        <v>690</v>
      </c>
      <c r="G14" s="29">
        <f t="shared" si="3"/>
        <v>5520</v>
      </c>
    </row>
    <row r="15" s="20" customFormat="1" ht="20" customHeight="1" spans="1:7">
      <c r="A15" s="27" t="s">
        <v>31</v>
      </c>
      <c r="B15" s="30" t="s">
        <v>32</v>
      </c>
      <c r="C15" s="31">
        <v>76</v>
      </c>
      <c r="D15" s="29">
        <f t="shared" si="0"/>
        <v>3040</v>
      </c>
      <c r="E15" s="29">
        <f t="shared" si="1"/>
        <v>2280</v>
      </c>
      <c r="F15" s="29">
        <f t="shared" si="2"/>
        <v>760</v>
      </c>
      <c r="G15" s="29">
        <f t="shared" si="3"/>
        <v>6080</v>
      </c>
    </row>
    <row r="16" s="20" customFormat="1" ht="20" customHeight="1" spans="1:7">
      <c r="A16" s="27" t="s">
        <v>33</v>
      </c>
      <c r="B16" s="30" t="s">
        <v>34</v>
      </c>
      <c r="C16" s="31">
        <v>71</v>
      </c>
      <c r="D16" s="29">
        <f t="shared" si="0"/>
        <v>2840</v>
      </c>
      <c r="E16" s="29">
        <f t="shared" si="1"/>
        <v>2130</v>
      </c>
      <c r="F16" s="29">
        <f t="shared" si="2"/>
        <v>710</v>
      </c>
      <c r="G16" s="29">
        <f t="shared" si="3"/>
        <v>5680</v>
      </c>
    </row>
    <row r="17" s="20" customFormat="1" ht="20" customHeight="1" spans="1:7">
      <c r="A17" s="27" t="s">
        <v>35</v>
      </c>
      <c r="B17" s="30" t="s">
        <v>36</v>
      </c>
      <c r="C17" s="31">
        <v>10</v>
      </c>
      <c r="D17" s="29">
        <f t="shared" si="0"/>
        <v>400</v>
      </c>
      <c r="E17" s="29">
        <f t="shared" si="1"/>
        <v>300</v>
      </c>
      <c r="F17" s="29">
        <f t="shared" si="2"/>
        <v>100</v>
      </c>
      <c r="G17" s="29">
        <f t="shared" si="3"/>
        <v>800</v>
      </c>
    </row>
    <row r="18" s="20" customFormat="1" ht="20" customHeight="1" spans="1:7">
      <c r="A18" s="27" t="s">
        <v>37</v>
      </c>
      <c r="B18" s="30" t="s">
        <v>38</v>
      </c>
      <c r="C18" s="31">
        <v>53</v>
      </c>
      <c r="D18" s="29">
        <f t="shared" si="0"/>
        <v>2120</v>
      </c>
      <c r="E18" s="29">
        <f t="shared" si="1"/>
        <v>1590</v>
      </c>
      <c r="F18" s="29">
        <f t="shared" si="2"/>
        <v>530</v>
      </c>
      <c r="G18" s="29">
        <f t="shared" si="3"/>
        <v>4240</v>
      </c>
    </row>
    <row r="19" s="20" customFormat="1" ht="20" customHeight="1" spans="1:7">
      <c r="A19" s="27" t="s">
        <v>39</v>
      </c>
      <c r="B19" s="30" t="s">
        <v>40</v>
      </c>
      <c r="C19" s="31">
        <v>79</v>
      </c>
      <c r="D19" s="29">
        <f t="shared" si="0"/>
        <v>3160</v>
      </c>
      <c r="E19" s="29">
        <f t="shared" si="1"/>
        <v>2370</v>
      </c>
      <c r="F19" s="29">
        <f t="shared" si="2"/>
        <v>790</v>
      </c>
      <c r="G19" s="29">
        <f t="shared" si="3"/>
        <v>6320</v>
      </c>
    </row>
    <row r="20" s="21" customFormat="1" ht="20" customHeight="1" spans="1:250">
      <c r="A20" s="27" t="s">
        <v>41</v>
      </c>
      <c r="B20" s="30" t="s">
        <v>42</v>
      </c>
      <c r="C20" s="31">
        <v>126</v>
      </c>
      <c r="D20" s="29">
        <f t="shared" si="0"/>
        <v>5040</v>
      </c>
      <c r="E20" s="29">
        <f t="shared" si="1"/>
        <v>3780</v>
      </c>
      <c r="F20" s="29">
        <f t="shared" si="2"/>
        <v>1260</v>
      </c>
      <c r="G20" s="29">
        <f t="shared" si="3"/>
        <v>10080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</row>
    <row r="21" s="21" customFormat="1" ht="20" customHeight="1" spans="1:250">
      <c r="A21" s="27" t="s">
        <v>43</v>
      </c>
      <c r="B21" s="30" t="s">
        <v>44</v>
      </c>
      <c r="C21" s="31">
        <v>2</v>
      </c>
      <c r="D21" s="29">
        <f t="shared" si="0"/>
        <v>80</v>
      </c>
      <c r="E21" s="29">
        <f t="shared" si="1"/>
        <v>60</v>
      </c>
      <c r="F21" s="29">
        <f t="shared" si="2"/>
        <v>20</v>
      </c>
      <c r="G21" s="29">
        <f t="shared" si="3"/>
        <v>160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</row>
    <row r="22" s="21" customFormat="1" ht="20" customHeight="1" spans="1:250">
      <c r="A22" s="27" t="s">
        <v>45</v>
      </c>
      <c r="B22" s="30" t="s">
        <v>46</v>
      </c>
      <c r="C22" s="31">
        <v>50</v>
      </c>
      <c r="D22" s="29">
        <f t="shared" si="0"/>
        <v>2000</v>
      </c>
      <c r="E22" s="29">
        <f t="shared" si="1"/>
        <v>1500</v>
      </c>
      <c r="F22" s="29">
        <f t="shared" si="2"/>
        <v>500</v>
      </c>
      <c r="G22" s="29">
        <f t="shared" si="3"/>
        <v>4000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</row>
    <row r="23" s="21" customFormat="1" ht="20" customHeight="1" spans="1:250">
      <c r="A23" s="27" t="s">
        <v>47</v>
      </c>
      <c r="B23" s="33" t="s">
        <v>48</v>
      </c>
      <c r="C23" s="34">
        <v>79</v>
      </c>
      <c r="D23" s="29">
        <f t="shared" si="0"/>
        <v>3160</v>
      </c>
      <c r="E23" s="29">
        <f t="shared" si="1"/>
        <v>2370</v>
      </c>
      <c r="F23" s="29">
        <f t="shared" si="2"/>
        <v>790</v>
      </c>
      <c r="G23" s="29">
        <f t="shared" si="3"/>
        <v>6320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</row>
    <row r="24" s="21" customFormat="1" ht="20" customHeight="1" spans="1:250">
      <c r="A24" s="27" t="s">
        <v>49</v>
      </c>
      <c r="B24" s="35" t="s">
        <v>50</v>
      </c>
      <c r="C24" s="34">
        <v>66</v>
      </c>
      <c r="D24" s="29">
        <f t="shared" si="0"/>
        <v>2640</v>
      </c>
      <c r="E24" s="29">
        <f t="shared" si="1"/>
        <v>1980</v>
      </c>
      <c r="F24" s="29">
        <f t="shared" si="2"/>
        <v>660</v>
      </c>
      <c r="G24" s="29">
        <f t="shared" si="3"/>
        <v>5280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</row>
    <row r="25" s="21" customFormat="1" ht="20" customHeight="1" spans="1:250">
      <c r="A25" s="27" t="s">
        <v>51</v>
      </c>
      <c r="B25" s="36" t="s">
        <v>52</v>
      </c>
      <c r="C25" s="34">
        <v>121</v>
      </c>
      <c r="D25" s="29">
        <f t="shared" si="0"/>
        <v>4840</v>
      </c>
      <c r="E25" s="29">
        <f t="shared" si="1"/>
        <v>3630</v>
      </c>
      <c r="F25" s="29">
        <f t="shared" si="2"/>
        <v>1210</v>
      </c>
      <c r="G25" s="29">
        <f t="shared" si="3"/>
        <v>9680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</row>
    <row r="26" s="21" customFormat="1" ht="20" customHeight="1" spans="1:250">
      <c r="A26" s="27" t="s">
        <v>53</v>
      </c>
      <c r="B26" s="37" t="s">
        <v>54</v>
      </c>
      <c r="C26" s="34">
        <v>15</v>
      </c>
      <c r="D26" s="29">
        <f t="shared" si="0"/>
        <v>600</v>
      </c>
      <c r="E26" s="29">
        <f t="shared" si="1"/>
        <v>450</v>
      </c>
      <c r="F26" s="29">
        <f t="shared" si="2"/>
        <v>150</v>
      </c>
      <c r="G26" s="29">
        <f t="shared" si="3"/>
        <v>1200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</row>
    <row r="27" s="21" customFormat="1" ht="20" customHeight="1" spans="1:250">
      <c r="A27" s="27" t="s">
        <v>55</v>
      </c>
      <c r="B27" s="38" t="s">
        <v>56</v>
      </c>
      <c r="C27" s="31">
        <v>24</v>
      </c>
      <c r="D27" s="29">
        <f t="shared" si="0"/>
        <v>960</v>
      </c>
      <c r="E27" s="29">
        <f t="shared" si="1"/>
        <v>720</v>
      </c>
      <c r="F27" s="29">
        <f t="shared" si="2"/>
        <v>240</v>
      </c>
      <c r="G27" s="29">
        <f t="shared" si="3"/>
        <v>1920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</row>
    <row r="28" s="21" customFormat="1" ht="20" customHeight="1" spans="1:250">
      <c r="A28" s="27" t="s">
        <v>57</v>
      </c>
      <c r="B28" s="38" t="s">
        <v>58</v>
      </c>
      <c r="C28" s="31">
        <v>43</v>
      </c>
      <c r="D28" s="29">
        <f t="shared" si="0"/>
        <v>1720</v>
      </c>
      <c r="E28" s="29">
        <f t="shared" si="1"/>
        <v>1290</v>
      </c>
      <c r="F28" s="29">
        <f t="shared" si="2"/>
        <v>430</v>
      </c>
      <c r="G28" s="29">
        <f t="shared" si="3"/>
        <v>3440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</row>
    <row r="29" s="21" customFormat="1" ht="20" customHeight="1" spans="1:250">
      <c r="A29" s="27" t="s">
        <v>59</v>
      </c>
      <c r="B29" s="38" t="s">
        <v>60</v>
      </c>
      <c r="C29" s="31">
        <v>44</v>
      </c>
      <c r="D29" s="29">
        <f t="shared" si="0"/>
        <v>1760</v>
      </c>
      <c r="E29" s="29">
        <f t="shared" si="1"/>
        <v>1320</v>
      </c>
      <c r="F29" s="29">
        <f t="shared" si="2"/>
        <v>440</v>
      </c>
      <c r="G29" s="29">
        <f t="shared" si="3"/>
        <v>3520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</row>
    <row r="30" s="21" customFormat="1" ht="20" customHeight="1" spans="1:250">
      <c r="A30" s="27" t="s">
        <v>61</v>
      </c>
      <c r="B30" s="38" t="s">
        <v>62</v>
      </c>
      <c r="C30" s="39">
        <v>6</v>
      </c>
      <c r="D30" s="29">
        <f t="shared" si="0"/>
        <v>240</v>
      </c>
      <c r="E30" s="29">
        <f t="shared" si="1"/>
        <v>180</v>
      </c>
      <c r="F30" s="29">
        <f t="shared" si="2"/>
        <v>60</v>
      </c>
      <c r="G30" s="29">
        <f t="shared" si="3"/>
        <v>480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</row>
    <row r="31" s="21" customFormat="1" ht="20" customHeight="1" spans="1:250">
      <c r="A31" s="27" t="s">
        <v>63</v>
      </c>
      <c r="B31" s="28" t="s">
        <v>64</v>
      </c>
      <c r="C31" s="31">
        <v>38</v>
      </c>
      <c r="D31" s="29">
        <f t="shared" si="0"/>
        <v>1520</v>
      </c>
      <c r="E31" s="29">
        <f t="shared" si="1"/>
        <v>1140</v>
      </c>
      <c r="F31" s="29">
        <f t="shared" si="2"/>
        <v>380</v>
      </c>
      <c r="G31" s="29">
        <f t="shared" si="3"/>
        <v>3040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</row>
    <row r="32" s="21" customFormat="1" ht="20" customHeight="1" spans="1:250">
      <c r="A32" s="27" t="s">
        <v>65</v>
      </c>
      <c r="B32" s="28" t="s">
        <v>66</v>
      </c>
      <c r="C32" s="31">
        <v>16</v>
      </c>
      <c r="D32" s="29">
        <f t="shared" si="0"/>
        <v>640</v>
      </c>
      <c r="E32" s="29">
        <f t="shared" si="1"/>
        <v>480</v>
      </c>
      <c r="F32" s="29">
        <f t="shared" si="2"/>
        <v>160</v>
      </c>
      <c r="G32" s="29">
        <f t="shared" si="3"/>
        <v>1280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</row>
    <row r="33" s="21" customFormat="1" ht="20" customHeight="1" spans="1:250">
      <c r="A33" s="27" t="s">
        <v>67</v>
      </c>
      <c r="B33" s="37" t="s">
        <v>68</v>
      </c>
      <c r="C33" s="34">
        <v>15</v>
      </c>
      <c r="D33" s="29">
        <f t="shared" si="0"/>
        <v>600</v>
      </c>
      <c r="E33" s="29">
        <f t="shared" si="1"/>
        <v>450</v>
      </c>
      <c r="F33" s="29">
        <f t="shared" si="2"/>
        <v>150</v>
      </c>
      <c r="G33" s="29">
        <f t="shared" si="3"/>
        <v>1200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</row>
    <row r="34" s="21" customFormat="1" ht="20" customHeight="1" spans="1:250">
      <c r="A34" s="27" t="s">
        <v>69</v>
      </c>
      <c r="B34" s="28" t="s">
        <v>70</v>
      </c>
      <c r="C34" s="31">
        <v>21</v>
      </c>
      <c r="D34" s="29">
        <f t="shared" si="0"/>
        <v>840</v>
      </c>
      <c r="E34" s="29">
        <f t="shared" si="1"/>
        <v>630</v>
      </c>
      <c r="F34" s="29">
        <f t="shared" si="2"/>
        <v>210</v>
      </c>
      <c r="G34" s="29">
        <f t="shared" si="3"/>
        <v>1680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</row>
    <row r="35" s="21" customFormat="1" ht="20" customHeight="1" spans="1:250">
      <c r="A35" s="27" t="s">
        <v>71</v>
      </c>
      <c r="B35" s="28" t="s">
        <v>72</v>
      </c>
      <c r="C35" s="31">
        <v>39</v>
      </c>
      <c r="D35" s="29">
        <f t="shared" si="0"/>
        <v>1560</v>
      </c>
      <c r="E35" s="29">
        <f t="shared" si="1"/>
        <v>1170</v>
      </c>
      <c r="F35" s="29">
        <f t="shared" si="2"/>
        <v>390</v>
      </c>
      <c r="G35" s="29">
        <f t="shared" si="3"/>
        <v>3120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</row>
    <row r="36" s="20" customFormat="1" ht="20" customHeight="1" spans="1:250">
      <c r="A36" s="27" t="s">
        <v>73</v>
      </c>
      <c r="B36" s="28" t="s">
        <v>74</v>
      </c>
      <c r="C36" s="31">
        <v>16</v>
      </c>
      <c r="D36" s="29">
        <f t="shared" si="0"/>
        <v>640</v>
      </c>
      <c r="E36" s="29">
        <f t="shared" si="1"/>
        <v>480</v>
      </c>
      <c r="F36" s="29">
        <f t="shared" si="2"/>
        <v>160</v>
      </c>
      <c r="G36" s="29">
        <f t="shared" si="3"/>
        <v>1280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</row>
    <row r="37" s="20" customFormat="1" ht="20" customHeight="1" spans="1:250">
      <c r="A37" s="27" t="s">
        <v>75</v>
      </c>
      <c r="B37" s="28" t="s">
        <v>76</v>
      </c>
      <c r="C37" s="31">
        <v>7</v>
      </c>
      <c r="D37" s="29">
        <f t="shared" si="0"/>
        <v>280</v>
      </c>
      <c r="E37" s="29">
        <f t="shared" si="1"/>
        <v>210</v>
      </c>
      <c r="F37" s="29">
        <f t="shared" si="2"/>
        <v>70</v>
      </c>
      <c r="G37" s="29">
        <f t="shared" si="3"/>
        <v>560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</row>
    <row r="38" s="20" customFormat="1" ht="20" customHeight="1" spans="1:250">
      <c r="A38" s="27" t="s">
        <v>77</v>
      </c>
      <c r="B38" s="38" t="s">
        <v>78</v>
      </c>
      <c r="C38" s="31">
        <v>9</v>
      </c>
      <c r="D38" s="29">
        <f t="shared" si="0"/>
        <v>360</v>
      </c>
      <c r="E38" s="29">
        <f t="shared" si="1"/>
        <v>270</v>
      </c>
      <c r="F38" s="29">
        <f t="shared" si="2"/>
        <v>90</v>
      </c>
      <c r="G38" s="29">
        <f t="shared" si="3"/>
        <v>720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</row>
    <row r="39" s="20" customFormat="1" ht="20" customHeight="1" spans="1:250">
      <c r="A39" s="27" t="s">
        <v>79</v>
      </c>
      <c r="B39" s="38" t="s">
        <v>80</v>
      </c>
      <c r="C39" s="31">
        <v>1</v>
      </c>
      <c r="D39" s="29">
        <f t="shared" si="0"/>
        <v>40</v>
      </c>
      <c r="E39" s="29">
        <f t="shared" si="1"/>
        <v>30</v>
      </c>
      <c r="F39" s="29">
        <f t="shared" si="2"/>
        <v>10</v>
      </c>
      <c r="G39" s="29">
        <f t="shared" si="3"/>
        <v>80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</row>
    <row r="40" s="20" customFormat="1" ht="20" customHeight="1" spans="1:250">
      <c r="A40" s="27" t="s">
        <v>81</v>
      </c>
      <c r="B40" s="38" t="s">
        <v>82</v>
      </c>
      <c r="C40" s="31">
        <v>2</v>
      </c>
      <c r="D40" s="29">
        <f t="shared" si="0"/>
        <v>80</v>
      </c>
      <c r="E40" s="29">
        <f t="shared" si="1"/>
        <v>60</v>
      </c>
      <c r="F40" s="29">
        <f t="shared" si="2"/>
        <v>20</v>
      </c>
      <c r="G40" s="29">
        <f t="shared" si="3"/>
        <v>160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</row>
    <row r="41" s="20" customFormat="1" ht="20" customHeight="1" spans="1:250">
      <c r="A41" s="27" t="s">
        <v>83</v>
      </c>
      <c r="B41" s="38" t="s">
        <v>84</v>
      </c>
      <c r="C41" s="39">
        <v>12</v>
      </c>
      <c r="D41" s="29">
        <f t="shared" si="0"/>
        <v>480</v>
      </c>
      <c r="E41" s="29">
        <f t="shared" si="1"/>
        <v>360</v>
      </c>
      <c r="F41" s="29">
        <f t="shared" si="2"/>
        <v>120</v>
      </c>
      <c r="G41" s="29">
        <f t="shared" si="3"/>
        <v>960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</row>
    <row r="42" s="20" customFormat="1" ht="20" customHeight="1" spans="1:250">
      <c r="A42" s="27" t="s">
        <v>85</v>
      </c>
      <c r="B42" s="28" t="s">
        <v>86</v>
      </c>
      <c r="C42" s="31">
        <v>22</v>
      </c>
      <c r="D42" s="29">
        <f t="shared" si="0"/>
        <v>880</v>
      </c>
      <c r="E42" s="29">
        <f t="shared" si="1"/>
        <v>660</v>
      </c>
      <c r="F42" s="29">
        <f t="shared" si="2"/>
        <v>220</v>
      </c>
      <c r="G42" s="29">
        <f t="shared" si="3"/>
        <v>1760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</row>
    <row r="43" s="20" customFormat="1" ht="20" customHeight="1" spans="1:250">
      <c r="A43" s="27" t="s">
        <v>87</v>
      </c>
      <c r="B43" s="28" t="s">
        <v>88</v>
      </c>
      <c r="C43" s="31">
        <v>4</v>
      </c>
      <c r="D43" s="29">
        <f t="shared" si="0"/>
        <v>160</v>
      </c>
      <c r="E43" s="29">
        <f t="shared" si="1"/>
        <v>120</v>
      </c>
      <c r="F43" s="29">
        <f t="shared" si="2"/>
        <v>40</v>
      </c>
      <c r="G43" s="29">
        <f t="shared" si="3"/>
        <v>320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</row>
    <row r="44" s="20" customFormat="1" ht="20" customHeight="1" spans="1:250">
      <c r="A44" s="27" t="s">
        <v>89</v>
      </c>
      <c r="B44" s="30" t="s">
        <v>90</v>
      </c>
      <c r="C44" s="40">
        <v>32</v>
      </c>
      <c r="D44" s="29">
        <f t="shared" si="0"/>
        <v>1280</v>
      </c>
      <c r="E44" s="29">
        <f t="shared" si="1"/>
        <v>960</v>
      </c>
      <c r="F44" s="29">
        <f t="shared" si="2"/>
        <v>320</v>
      </c>
      <c r="G44" s="29">
        <f t="shared" si="3"/>
        <v>2560</v>
      </c>
      <c r="H44" s="41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</row>
    <row r="45" s="20" customFormat="1" ht="20" customHeight="1" spans="1:7">
      <c r="A45" s="27" t="s">
        <v>91</v>
      </c>
      <c r="B45" s="37" t="s">
        <v>92</v>
      </c>
      <c r="C45" s="34">
        <v>12</v>
      </c>
      <c r="D45" s="29">
        <f t="shared" si="0"/>
        <v>480</v>
      </c>
      <c r="E45" s="29">
        <f t="shared" si="1"/>
        <v>360</v>
      </c>
      <c r="F45" s="29">
        <f t="shared" si="2"/>
        <v>120</v>
      </c>
      <c r="G45" s="29">
        <f t="shared" si="3"/>
        <v>960</v>
      </c>
    </row>
    <row r="46" s="20" customFormat="1" ht="20" customHeight="1" spans="1:7">
      <c r="A46" s="27" t="s">
        <v>93</v>
      </c>
      <c r="B46" s="28" t="s">
        <v>94</v>
      </c>
      <c r="C46" s="31">
        <v>3</v>
      </c>
      <c r="D46" s="29">
        <f t="shared" si="0"/>
        <v>120</v>
      </c>
      <c r="E46" s="29">
        <f t="shared" si="1"/>
        <v>90</v>
      </c>
      <c r="F46" s="29">
        <f t="shared" si="2"/>
        <v>30</v>
      </c>
      <c r="G46" s="29">
        <f t="shared" si="3"/>
        <v>240</v>
      </c>
    </row>
    <row r="47" s="20" customFormat="1" ht="20" customHeight="1" spans="1:7">
      <c r="A47" s="27" t="s">
        <v>95</v>
      </c>
      <c r="B47" s="28" t="s">
        <v>96</v>
      </c>
      <c r="C47" s="31">
        <v>25</v>
      </c>
      <c r="D47" s="29">
        <f t="shared" si="0"/>
        <v>1000</v>
      </c>
      <c r="E47" s="29">
        <f t="shared" si="1"/>
        <v>750</v>
      </c>
      <c r="F47" s="29">
        <f t="shared" si="2"/>
        <v>250</v>
      </c>
      <c r="G47" s="29">
        <f t="shared" si="3"/>
        <v>2000</v>
      </c>
    </row>
    <row r="48" s="20" customFormat="1" ht="20" customHeight="1" spans="1:7">
      <c r="A48" s="27" t="s">
        <v>97</v>
      </c>
      <c r="B48" s="28" t="s">
        <v>98</v>
      </c>
      <c r="C48" s="31">
        <v>9</v>
      </c>
      <c r="D48" s="29">
        <f t="shared" si="0"/>
        <v>360</v>
      </c>
      <c r="E48" s="29">
        <f t="shared" si="1"/>
        <v>270</v>
      </c>
      <c r="F48" s="29">
        <f t="shared" si="2"/>
        <v>90</v>
      </c>
      <c r="G48" s="29">
        <f t="shared" si="3"/>
        <v>720</v>
      </c>
    </row>
    <row r="49" s="20" customFormat="1" ht="20" customHeight="1" spans="1:7">
      <c r="A49" s="27" t="s">
        <v>99</v>
      </c>
      <c r="B49" s="28" t="s">
        <v>100</v>
      </c>
      <c r="C49" s="31">
        <v>55</v>
      </c>
      <c r="D49" s="29">
        <f t="shared" si="0"/>
        <v>2200</v>
      </c>
      <c r="E49" s="29">
        <f t="shared" si="1"/>
        <v>1650</v>
      </c>
      <c r="F49" s="29">
        <f t="shared" si="2"/>
        <v>550</v>
      </c>
      <c r="G49" s="29">
        <f t="shared" si="3"/>
        <v>4400</v>
      </c>
    </row>
    <row r="50" s="20" customFormat="1" ht="20" customHeight="1" spans="1:7">
      <c r="A50" s="27" t="s">
        <v>101</v>
      </c>
      <c r="B50" s="38" t="s">
        <v>102</v>
      </c>
      <c r="C50" s="31">
        <v>1</v>
      </c>
      <c r="D50" s="29">
        <f t="shared" si="0"/>
        <v>40</v>
      </c>
      <c r="E50" s="29">
        <f t="shared" si="1"/>
        <v>30</v>
      </c>
      <c r="F50" s="29">
        <f t="shared" si="2"/>
        <v>10</v>
      </c>
      <c r="G50" s="29">
        <f t="shared" si="3"/>
        <v>80</v>
      </c>
    </row>
    <row r="51" s="20" customFormat="1" ht="20" customHeight="1" spans="1:7">
      <c r="A51" s="27" t="s">
        <v>103</v>
      </c>
      <c r="B51" s="38" t="s">
        <v>104</v>
      </c>
      <c r="C51" s="31">
        <v>1</v>
      </c>
      <c r="D51" s="29">
        <f t="shared" si="0"/>
        <v>40</v>
      </c>
      <c r="E51" s="29">
        <f t="shared" si="1"/>
        <v>30</v>
      </c>
      <c r="F51" s="29">
        <f t="shared" si="2"/>
        <v>10</v>
      </c>
      <c r="G51" s="29">
        <f t="shared" si="3"/>
        <v>80</v>
      </c>
    </row>
    <row r="52" s="20" customFormat="1" ht="20" customHeight="1" spans="1:7">
      <c r="A52" s="27" t="s">
        <v>105</v>
      </c>
      <c r="B52" s="38" t="s">
        <v>106</v>
      </c>
      <c r="C52" s="31">
        <v>4</v>
      </c>
      <c r="D52" s="29">
        <f t="shared" si="0"/>
        <v>160</v>
      </c>
      <c r="E52" s="29">
        <f t="shared" si="1"/>
        <v>120</v>
      </c>
      <c r="F52" s="29">
        <f t="shared" si="2"/>
        <v>40</v>
      </c>
      <c r="G52" s="29">
        <f t="shared" si="3"/>
        <v>320</v>
      </c>
    </row>
    <row r="53" s="20" customFormat="1" ht="20" customHeight="1" spans="1:7">
      <c r="A53" s="27" t="s">
        <v>107</v>
      </c>
      <c r="B53" s="38" t="s">
        <v>108</v>
      </c>
      <c r="C53" s="39">
        <v>15</v>
      </c>
      <c r="D53" s="29">
        <f t="shared" si="0"/>
        <v>600</v>
      </c>
      <c r="E53" s="29">
        <f t="shared" si="1"/>
        <v>450</v>
      </c>
      <c r="F53" s="29">
        <f t="shared" si="2"/>
        <v>150</v>
      </c>
      <c r="G53" s="29">
        <f t="shared" si="3"/>
        <v>1200</v>
      </c>
    </row>
    <row r="54" s="20" customFormat="1" ht="20" customHeight="1" spans="1:7">
      <c r="A54" s="27" t="s">
        <v>109</v>
      </c>
      <c r="B54" s="28" t="s">
        <v>110</v>
      </c>
      <c r="C54" s="31">
        <v>2</v>
      </c>
      <c r="D54" s="29">
        <f t="shared" si="0"/>
        <v>80</v>
      </c>
      <c r="E54" s="29">
        <f t="shared" si="1"/>
        <v>60</v>
      </c>
      <c r="F54" s="29">
        <f t="shared" si="2"/>
        <v>20</v>
      </c>
      <c r="G54" s="29">
        <f t="shared" si="3"/>
        <v>160</v>
      </c>
    </row>
    <row r="55" s="20" customFormat="1" ht="20" customHeight="1" spans="1:7">
      <c r="A55" s="27" t="s">
        <v>111</v>
      </c>
      <c r="B55" s="28" t="s">
        <v>112</v>
      </c>
      <c r="C55" s="31">
        <v>1</v>
      </c>
      <c r="D55" s="29">
        <f t="shared" si="0"/>
        <v>40</v>
      </c>
      <c r="E55" s="29">
        <f t="shared" si="1"/>
        <v>30</v>
      </c>
      <c r="F55" s="29">
        <f t="shared" si="2"/>
        <v>10</v>
      </c>
      <c r="G55" s="29">
        <f t="shared" si="3"/>
        <v>80</v>
      </c>
    </row>
    <row r="56" s="20" customFormat="1" ht="20" customHeight="1" spans="1:7">
      <c r="A56" s="27" t="s">
        <v>113</v>
      </c>
      <c r="B56" s="30" t="s">
        <v>114</v>
      </c>
      <c r="C56" s="40">
        <v>28</v>
      </c>
      <c r="D56" s="29">
        <f t="shared" si="0"/>
        <v>1120</v>
      </c>
      <c r="E56" s="29">
        <f t="shared" si="1"/>
        <v>840</v>
      </c>
      <c r="F56" s="29">
        <f t="shared" si="2"/>
        <v>280</v>
      </c>
      <c r="G56" s="29">
        <f t="shared" si="3"/>
        <v>2240</v>
      </c>
    </row>
    <row r="57" s="20" customFormat="1" ht="20" customHeight="1" spans="1:7">
      <c r="A57" s="27" t="s">
        <v>115</v>
      </c>
      <c r="B57" s="37" t="s">
        <v>116</v>
      </c>
      <c r="C57" s="34">
        <v>18</v>
      </c>
      <c r="D57" s="29">
        <f t="shared" si="0"/>
        <v>720</v>
      </c>
      <c r="E57" s="29">
        <f t="shared" si="1"/>
        <v>540</v>
      </c>
      <c r="F57" s="29">
        <f t="shared" si="2"/>
        <v>180</v>
      </c>
      <c r="G57" s="29">
        <f t="shared" si="3"/>
        <v>1440</v>
      </c>
    </row>
    <row r="58" s="20" customFormat="1" ht="20" customHeight="1" spans="1:7">
      <c r="A58" s="27" t="s">
        <v>117</v>
      </c>
      <c r="B58" s="28" t="s">
        <v>118</v>
      </c>
      <c r="C58" s="31">
        <v>1</v>
      </c>
      <c r="D58" s="29">
        <f t="shared" si="0"/>
        <v>40</v>
      </c>
      <c r="E58" s="29">
        <f t="shared" si="1"/>
        <v>30</v>
      </c>
      <c r="F58" s="29">
        <f t="shared" si="2"/>
        <v>10</v>
      </c>
      <c r="G58" s="29">
        <f t="shared" si="3"/>
        <v>80</v>
      </c>
    </row>
    <row r="59" s="20" customFormat="1" ht="20" customHeight="1" spans="1:7">
      <c r="A59" s="27" t="s">
        <v>119</v>
      </c>
      <c r="B59" s="28" t="s">
        <v>120</v>
      </c>
      <c r="C59" s="31">
        <v>16</v>
      </c>
      <c r="D59" s="29">
        <f t="shared" si="0"/>
        <v>640</v>
      </c>
      <c r="E59" s="29">
        <f t="shared" si="1"/>
        <v>480</v>
      </c>
      <c r="F59" s="29">
        <f t="shared" si="2"/>
        <v>160</v>
      </c>
      <c r="G59" s="29">
        <f t="shared" si="3"/>
        <v>1280</v>
      </c>
    </row>
    <row r="60" s="20" customFormat="1" ht="20" customHeight="1" spans="1:7">
      <c r="A60" s="27" t="s">
        <v>121</v>
      </c>
      <c r="B60" s="28" t="s">
        <v>122</v>
      </c>
      <c r="C60" s="31">
        <v>15</v>
      </c>
      <c r="D60" s="29">
        <f t="shared" si="0"/>
        <v>600</v>
      </c>
      <c r="E60" s="29">
        <f t="shared" si="1"/>
        <v>450</v>
      </c>
      <c r="F60" s="29">
        <f t="shared" si="2"/>
        <v>150</v>
      </c>
      <c r="G60" s="29">
        <f t="shared" si="3"/>
        <v>1200</v>
      </c>
    </row>
    <row r="61" s="20" customFormat="1" ht="20" customHeight="1" spans="1:7">
      <c r="A61" s="27" t="s">
        <v>123</v>
      </c>
      <c r="B61" s="28" t="s">
        <v>124</v>
      </c>
      <c r="C61" s="31">
        <v>2</v>
      </c>
      <c r="D61" s="29">
        <f t="shared" si="0"/>
        <v>80</v>
      </c>
      <c r="E61" s="29">
        <f t="shared" si="1"/>
        <v>60</v>
      </c>
      <c r="F61" s="29">
        <f t="shared" si="2"/>
        <v>20</v>
      </c>
      <c r="G61" s="29">
        <f t="shared" si="3"/>
        <v>160</v>
      </c>
    </row>
    <row r="62" s="20" customFormat="1" ht="20" customHeight="1" spans="1:7">
      <c r="A62" s="27" t="s">
        <v>125</v>
      </c>
      <c r="B62" s="38" t="s">
        <v>126</v>
      </c>
      <c r="C62" s="31">
        <v>14</v>
      </c>
      <c r="D62" s="29">
        <f t="shared" si="0"/>
        <v>560</v>
      </c>
      <c r="E62" s="29">
        <f t="shared" si="1"/>
        <v>420</v>
      </c>
      <c r="F62" s="29">
        <f t="shared" si="2"/>
        <v>140</v>
      </c>
      <c r="G62" s="29">
        <f t="shared" si="3"/>
        <v>1120</v>
      </c>
    </row>
    <row r="63" s="20" customFormat="1" ht="20" customHeight="1" spans="1:7">
      <c r="A63" s="27" t="s">
        <v>127</v>
      </c>
      <c r="B63" s="38" t="s">
        <v>128</v>
      </c>
      <c r="C63" s="31">
        <v>72</v>
      </c>
      <c r="D63" s="29">
        <f t="shared" si="0"/>
        <v>2880</v>
      </c>
      <c r="E63" s="29">
        <f t="shared" si="1"/>
        <v>2160</v>
      </c>
      <c r="F63" s="29">
        <f t="shared" si="2"/>
        <v>720</v>
      </c>
      <c r="G63" s="29">
        <f t="shared" si="3"/>
        <v>5760</v>
      </c>
    </row>
    <row r="64" s="20" customFormat="1" ht="20" customHeight="1" spans="1:7">
      <c r="A64" s="27" t="s">
        <v>129</v>
      </c>
      <c r="B64" s="38" t="s">
        <v>130</v>
      </c>
      <c r="C64" s="31">
        <v>1</v>
      </c>
      <c r="D64" s="29">
        <f t="shared" si="0"/>
        <v>40</v>
      </c>
      <c r="E64" s="29">
        <f t="shared" si="1"/>
        <v>30</v>
      </c>
      <c r="F64" s="29">
        <f t="shared" si="2"/>
        <v>10</v>
      </c>
      <c r="G64" s="29">
        <f t="shared" si="3"/>
        <v>80</v>
      </c>
    </row>
    <row r="65" s="20" customFormat="1" ht="20" customHeight="1" spans="1:7">
      <c r="A65" s="27" t="s">
        <v>131</v>
      </c>
      <c r="B65" s="38" t="s">
        <v>132</v>
      </c>
      <c r="C65" s="39">
        <v>1</v>
      </c>
      <c r="D65" s="29">
        <f t="shared" si="0"/>
        <v>40</v>
      </c>
      <c r="E65" s="29">
        <f t="shared" si="1"/>
        <v>30</v>
      </c>
      <c r="F65" s="29">
        <f t="shared" si="2"/>
        <v>10</v>
      </c>
      <c r="G65" s="29">
        <f t="shared" si="3"/>
        <v>80</v>
      </c>
    </row>
    <row r="66" s="20" customFormat="1" ht="20" customHeight="1" spans="1:7">
      <c r="A66" s="27" t="s">
        <v>133</v>
      </c>
      <c r="B66" s="28" t="s">
        <v>134</v>
      </c>
      <c r="C66" s="31">
        <v>5</v>
      </c>
      <c r="D66" s="29">
        <f t="shared" si="0"/>
        <v>200</v>
      </c>
      <c r="E66" s="29">
        <f t="shared" si="1"/>
        <v>150</v>
      </c>
      <c r="F66" s="29">
        <f t="shared" si="2"/>
        <v>50</v>
      </c>
      <c r="G66" s="29">
        <f t="shared" si="3"/>
        <v>400</v>
      </c>
    </row>
    <row r="67" s="20" customFormat="1" ht="20" customHeight="1" spans="1:7">
      <c r="A67" s="27" t="s">
        <v>135</v>
      </c>
      <c r="B67" s="28" t="s">
        <v>136</v>
      </c>
      <c r="C67" s="31">
        <v>1</v>
      </c>
      <c r="D67" s="29">
        <f t="shared" si="0"/>
        <v>40</v>
      </c>
      <c r="E67" s="29">
        <f t="shared" si="1"/>
        <v>30</v>
      </c>
      <c r="F67" s="29">
        <f t="shared" si="2"/>
        <v>10</v>
      </c>
      <c r="G67" s="29">
        <f t="shared" si="3"/>
        <v>80</v>
      </c>
    </row>
    <row r="68" s="20" customFormat="1" ht="20" customHeight="1" spans="1:7">
      <c r="A68" s="27" t="s">
        <v>137</v>
      </c>
      <c r="B68" s="30" t="s">
        <v>138</v>
      </c>
      <c r="C68" s="40">
        <v>1</v>
      </c>
      <c r="D68" s="29">
        <f t="shared" ref="D68:D108" si="4">C68*40</f>
        <v>40</v>
      </c>
      <c r="E68" s="29">
        <f t="shared" ref="E68:E108" si="5">C68*30</f>
        <v>30</v>
      </c>
      <c r="F68" s="29">
        <f t="shared" ref="F68:F108" si="6">C68*10</f>
        <v>10</v>
      </c>
      <c r="G68" s="29">
        <f t="shared" ref="G68:G108" si="7">D68+E68+F68</f>
        <v>80</v>
      </c>
    </row>
    <row r="69" s="20" customFormat="1" ht="20" customHeight="1" spans="1:7">
      <c r="A69" s="27" t="s">
        <v>139</v>
      </c>
      <c r="B69" s="37" t="s">
        <v>140</v>
      </c>
      <c r="C69" s="34">
        <v>4</v>
      </c>
      <c r="D69" s="29">
        <f t="shared" si="4"/>
        <v>160</v>
      </c>
      <c r="E69" s="29">
        <f t="shared" si="5"/>
        <v>120</v>
      </c>
      <c r="F69" s="29">
        <f t="shared" si="6"/>
        <v>40</v>
      </c>
      <c r="G69" s="29">
        <f t="shared" si="7"/>
        <v>320</v>
      </c>
    </row>
    <row r="70" s="20" customFormat="1" ht="20" customHeight="1" spans="1:7">
      <c r="A70" s="27" t="s">
        <v>141</v>
      </c>
      <c r="B70" s="28" t="s">
        <v>142</v>
      </c>
      <c r="C70" s="31">
        <v>6</v>
      </c>
      <c r="D70" s="29">
        <f t="shared" si="4"/>
        <v>240</v>
      </c>
      <c r="E70" s="29">
        <f t="shared" si="5"/>
        <v>180</v>
      </c>
      <c r="F70" s="29">
        <f t="shared" si="6"/>
        <v>60</v>
      </c>
      <c r="G70" s="29">
        <f t="shared" si="7"/>
        <v>480</v>
      </c>
    </row>
    <row r="71" s="20" customFormat="1" ht="20" customHeight="1" spans="1:7">
      <c r="A71" s="27" t="s">
        <v>143</v>
      </c>
      <c r="B71" s="28" t="s">
        <v>144</v>
      </c>
      <c r="C71" s="31">
        <v>1</v>
      </c>
      <c r="D71" s="29">
        <f t="shared" si="4"/>
        <v>40</v>
      </c>
      <c r="E71" s="29">
        <f t="shared" si="5"/>
        <v>30</v>
      </c>
      <c r="F71" s="29">
        <f t="shared" si="6"/>
        <v>10</v>
      </c>
      <c r="G71" s="29">
        <f t="shared" si="7"/>
        <v>80</v>
      </c>
    </row>
    <row r="72" s="20" customFormat="1" ht="20" customHeight="1" spans="1:7">
      <c r="A72" s="27" t="s">
        <v>145</v>
      </c>
      <c r="B72" s="28" t="s">
        <v>146</v>
      </c>
      <c r="C72" s="31">
        <v>3</v>
      </c>
      <c r="D72" s="29">
        <f t="shared" si="4"/>
        <v>120</v>
      </c>
      <c r="E72" s="29">
        <f t="shared" si="5"/>
        <v>90</v>
      </c>
      <c r="F72" s="29">
        <f t="shared" si="6"/>
        <v>30</v>
      </c>
      <c r="G72" s="29">
        <f t="shared" si="7"/>
        <v>240</v>
      </c>
    </row>
    <row r="73" s="20" customFormat="1" ht="20" customHeight="1" spans="1:7">
      <c r="A73" s="27" t="s">
        <v>147</v>
      </c>
      <c r="B73" s="28" t="s">
        <v>148</v>
      </c>
      <c r="C73" s="31">
        <v>58</v>
      </c>
      <c r="D73" s="29">
        <f t="shared" si="4"/>
        <v>2320</v>
      </c>
      <c r="E73" s="29">
        <f t="shared" si="5"/>
        <v>1740</v>
      </c>
      <c r="F73" s="29">
        <f t="shared" si="6"/>
        <v>580</v>
      </c>
      <c r="G73" s="29">
        <f t="shared" si="7"/>
        <v>4640</v>
      </c>
    </row>
    <row r="74" s="20" customFormat="1" ht="20" customHeight="1" spans="1:7">
      <c r="A74" s="27" t="s">
        <v>149</v>
      </c>
      <c r="B74" s="38" t="s">
        <v>150</v>
      </c>
      <c r="C74" s="31">
        <v>44</v>
      </c>
      <c r="D74" s="29">
        <f t="shared" si="4"/>
        <v>1760</v>
      </c>
      <c r="E74" s="29">
        <f t="shared" si="5"/>
        <v>1320</v>
      </c>
      <c r="F74" s="29">
        <f t="shared" si="6"/>
        <v>440</v>
      </c>
      <c r="G74" s="29">
        <f t="shared" si="7"/>
        <v>3520</v>
      </c>
    </row>
    <row r="75" s="20" customFormat="1" ht="20" customHeight="1" spans="1:7">
      <c r="A75" s="27" t="s">
        <v>151</v>
      </c>
      <c r="B75" s="38" t="s">
        <v>152</v>
      </c>
      <c r="C75" s="31">
        <v>9</v>
      </c>
      <c r="D75" s="29">
        <f t="shared" si="4"/>
        <v>360</v>
      </c>
      <c r="E75" s="29">
        <f t="shared" si="5"/>
        <v>270</v>
      </c>
      <c r="F75" s="29">
        <f t="shared" si="6"/>
        <v>90</v>
      </c>
      <c r="G75" s="29">
        <f t="shared" si="7"/>
        <v>720</v>
      </c>
    </row>
    <row r="76" s="20" customFormat="1" ht="20" customHeight="1" spans="1:7">
      <c r="A76" s="27" t="s">
        <v>153</v>
      </c>
      <c r="B76" s="38" t="s">
        <v>154</v>
      </c>
      <c r="C76" s="31">
        <v>40</v>
      </c>
      <c r="D76" s="29">
        <f t="shared" si="4"/>
        <v>1600</v>
      </c>
      <c r="E76" s="29">
        <f t="shared" si="5"/>
        <v>1200</v>
      </c>
      <c r="F76" s="29">
        <f t="shared" si="6"/>
        <v>400</v>
      </c>
      <c r="G76" s="29">
        <f t="shared" si="7"/>
        <v>3200</v>
      </c>
    </row>
    <row r="77" s="20" customFormat="1" ht="20" customHeight="1" spans="1:7">
      <c r="A77" s="27" t="s">
        <v>155</v>
      </c>
      <c r="B77" s="38" t="s">
        <v>156</v>
      </c>
      <c r="C77" s="39">
        <v>5</v>
      </c>
      <c r="D77" s="29">
        <f t="shared" si="4"/>
        <v>200</v>
      </c>
      <c r="E77" s="29">
        <f t="shared" si="5"/>
        <v>150</v>
      </c>
      <c r="F77" s="29">
        <f t="shared" si="6"/>
        <v>50</v>
      </c>
      <c r="G77" s="29">
        <f t="shared" si="7"/>
        <v>400</v>
      </c>
    </row>
    <row r="78" s="20" customFormat="1" ht="20" customHeight="1" spans="1:7">
      <c r="A78" s="27" t="s">
        <v>157</v>
      </c>
      <c r="B78" s="28" t="s">
        <v>158</v>
      </c>
      <c r="C78" s="31">
        <v>6</v>
      </c>
      <c r="D78" s="29">
        <f t="shared" si="4"/>
        <v>240</v>
      </c>
      <c r="E78" s="29">
        <f t="shared" si="5"/>
        <v>180</v>
      </c>
      <c r="F78" s="29">
        <f t="shared" si="6"/>
        <v>60</v>
      </c>
      <c r="G78" s="29">
        <f t="shared" si="7"/>
        <v>480</v>
      </c>
    </row>
    <row r="79" s="20" customFormat="1" ht="20" customHeight="1" spans="1:7">
      <c r="A79" s="27" t="s">
        <v>159</v>
      </c>
      <c r="B79" s="28" t="s">
        <v>160</v>
      </c>
      <c r="C79" s="31">
        <v>5</v>
      </c>
      <c r="D79" s="29">
        <f t="shared" si="4"/>
        <v>200</v>
      </c>
      <c r="E79" s="29">
        <f t="shared" si="5"/>
        <v>150</v>
      </c>
      <c r="F79" s="29">
        <f t="shared" si="6"/>
        <v>50</v>
      </c>
      <c r="G79" s="29">
        <f t="shared" si="7"/>
        <v>400</v>
      </c>
    </row>
    <row r="80" s="20" customFormat="1" ht="20" customHeight="1" spans="1:7">
      <c r="A80" s="27" t="s">
        <v>161</v>
      </c>
      <c r="B80" s="30" t="s">
        <v>162</v>
      </c>
      <c r="C80" s="40">
        <v>9</v>
      </c>
      <c r="D80" s="29">
        <f t="shared" si="4"/>
        <v>360</v>
      </c>
      <c r="E80" s="29">
        <f t="shared" si="5"/>
        <v>270</v>
      </c>
      <c r="F80" s="29">
        <f t="shared" si="6"/>
        <v>90</v>
      </c>
      <c r="G80" s="29">
        <f t="shared" si="7"/>
        <v>720</v>
      </c>
    </row>
    <row r="81" s="20" customFormat="1" ht="20" customHeight="1" spans="1:7">
      <c r="A81" s="27" t="s">
        <v>163</v>
      </c>
      <c r="B81" s="37" t="s">
        <v>164</v>
      </c>
      <c r="C81" s="34">
        <v>1</v>
      </c>
      <c r="D81" s="29">
        <f t="shared" si="4"/>
        <v>40</v>
      </c>
      <c r="E81" s="29">
        <f t="shared" si="5"/>
        <v>30</v>
      </c>
      <c r="F81" s="29">
        <f t="shared" si="6"/>
        <v>10</v>
      </c>
      <c r="G81" s="29">
        <f t="shared" si="7"/>
        <v>80</v>
      </c>
    </row>
    <row r="82" s="20" customFormat="1" ht="20" customHeight="1" spans="1:7">
      <c r="A82" s="27" t="s">
        <v>165</v>
      </c>
      <c r="B82" s="28" t="s">
        <v>166</v>
      </c>
      <c r="C82" s="31">
        <v>3</v>
      </c>
      <c r="D82" s="29">
        <f t="shared" si="4"/>
        <v>120</v>
      </c>
      <c r="E82" s="29">
        <f t="shared" si="5"/>
        <v>90</v>
      </c>
      <c r="F82" s="29">
        <f t="shared" si="6"/>
        <v>30</v>
      </c>
      <c r="G82" s="29">
        <f t="shared" si="7"/>
        <v>240</v>
      </c>
    </row>
    <row r="83" s="20" customFormat="1" ht="20" customHeight="1" spans="1:7">
      <c r="A83" s="27" t="s">
        <v>167</v>
      </c>
      <c r="B83" s="28" t="s">
        <v>168</v>
      </c>
      <c r="C83" s="31">
        <v>2</v>
      </c>
      <c r="D83" s="29">
        <f t="shared" si="4"/>
        <v>80</v>
      </c>
      <c r="E83" s="29">
        <f t="shared" si="5"/>
        <v>60</v>
      </c>
      <c r="F83" s="29">
        <f t="shared" si="6"/>
        <v>20</v>
      </c>
      <c r="G83" s="29">
        <f t="shared" si="7"/>
        <v>160</v>
      </c>
    </row>
    <row r="84" s="20" customFormat="1" ht="20" customHeight="1" spans="1:7">
      <c r="A84" s="27" t="s">
        <v>169</v>
      </c>
      <c r="B84" s="28" t="s">
        <v>170</v>
      </c>
      <c r="C84" s="31">
        <v>9</v>
      </c>
      <c r="D84" s="29">
        <f t="shared" si="4"/>
        <v>360</v>
      </c>
      <c r="E84" s="29">
        <f t="shared" si="5"/>
        <v>270</v>
      </c>
      <c r="F84" s="29">
        <f t="shared" si="6"/>
        <v>90</v>
      </c>
      <c r="G84" s="29">
        <f t="shared" si="7"/>
        <v>720</v>
      </c>
    </row>
    <row r="85" s="20" customFormat="1" ht="20" customHeight="1" spans="1:7">
      <c r="A85" s="27" t="s">
        <v>171</v>
      </c>
      <c r="B85" s="28" t="s">
        <v>172</v>
      </c>
      <c r="C85" s="31">
        <v>17</v>
      </c>
      <c r="D85" s="29">
        <f t="shared" si="4"/>
        <v>680</v>
      </c>
      <c r="E85" s="29">
        <f t="shared" si="5"/>
        <v>510</v>
      </c>
      <c r="F85" s="29">
        <f t="shared" si="6"/>
        <v>170</v>
      </c>
      <c r="G85" s="29">
        <f t="shared" si="7"/>
        <v>1360</v>
      </c>
    </row>
    <row r="86" s="20" customFormat="1" ht="20" customHeight="1" spans="1:7">
      <c r="A86" s="27" t="s">
        <v>173</v>
      </c>
      <c r="B86" s="38" t="s">
        <v>174</v>
      </c>
      <c r="C86" s="31">
        <v>2</v>
      </c>
      <c r="D86" s="29">
        <f t="shared" si="4"/>
        <v>80</v>
      </c>
      <c r="E86" s="29">
        <f t="shared" si="5"/>
        <v>60</v>
      </c>
      <c r="F86" s="29">
        <f t="shared" si="6"/>
        <v>20</v>
      </c>
      <c r="G86" s="29">
        <f t="shared" si="7"/>
        <v>160</v>
      </c>
    </row>
    <row r="87" s="20" customFormat="1" ht="20" customHeight="1" spans="1:7">
      <c r="A87" s="27" t="s">
        <v>175</v>
      </c>
      <c r="B87" s="38" t="s">
        <v>176</v>
      </c>
      <c r="C87" s="31">
        <v>3</v>
      </c>
      <c r="D87" s="29">
        <f t="shared" si="4"/>
        <v>120</v>
      </c>
      <c r="E87" s="29">
        <f t="shared" si="5"/>
        <v>90</v>
      </c>
      <c r="F87" s="29">
        <f t="shared" si="6"/>
        <v>30</v>
      </c>
      <c r="G87" s="29">
        <f t="shared" si="7"/>
        <v>240</v>
      </c>
    </row>
    <row r="88" s="20" customFormat="1" ht="20" customHeight="1" spans="1:7">
      <c r="A88" s="27" t="s">
        <v>177</v>
      </c>
      <c r="B88" s="38" t="s">
        <v>178</v>
      </c>
      <c r="C88" s="31">
        <v>3</v>
      </c>
      <c r="D88" s="29">
        <f t="shared" si="4"/>
        <v>120</v>
      </c>
      <c r="E88" s="29">
        <f t="shared" si="5"/>
        <v>90</v>
      </c>
      <c r="F88" s="29">
        <f t="shared" si="6"/>
        <v>30</v>
      </c>
      <c r="G88" s="29">
        <f t="shared" si="7"/>
        <v>240</v>
      </c>
    </row>
    <row r="89" s="20" customFormat="1" ht="20" customHeight="1" spans="1:7">
      <c r="A89" s="27" t="s">
        <v>179</v>
      </c>
      <c r="B89" s="28" t="s">
        <v>180</v>
      </c>
      <c r="C89" s="29">
        <v>1285</v>
      </c>
      <c r="D89" s="29">
        <f t="shared" si="4"/>
        <v>51400</v>
      </c>
      <c r="E89" s="29">
        <f t="shared" si="5"/>
        <v>38550</v>
      </c>
      <c r="F89" s="29">
        <f t="shared" si="6"/>
        <v>12850</v>
      </c>
      <c r="G89" s="29">
        <f t="shared" si="7"/>
        <v>102800</v>
      </c>
    </row>
    <row r="90" s="20" customFormat="1" ht="20" customHeight="1" spans="1:7">
      <c r="A90" s="27" t="s">
        <v>181</v>
      </c>
      <c r="B90" s="30" t="s">
        <v>182</v>
      </c>
      <c r="C90" s="31">
        <v>708</v>
      </c>
      <c r="D90" s="29">
        <f t="shared" si="4"/>
        <v>28320</v>
      </c>
      <c r="E90" s="29">
        <f t="shared" si="5"/>
        <v>21240</v>
      </c>
      <c r="F90" s="29">
        <f t="shared" si="6"/>
        <v>7080</v>
      </c>
      <c r="G90" s="29">
        <f t="shared" si="7"/>
        <v>56640</v>
      </c>
    </row>
    <row r="91" s="20" customFormat="1" ht="20" customHeight="1" spans="1:7">
      <c r="A91" s="27" t="s">
        <v>183</v>
      </c>
      <c r="B91" s="30" t="s">
        <v>184</v>
      </c>
      <c r="C91" s="31">
        <v>2031</v>
      </c>
      <c r="D91" s="29">
        <f t="shared" si="4"/>
        <v>81240</v>
      </c>
      <c r="E91" s="29">
        <f t="shared" si="5"/>
        <v>60930</v>
      </c>
      <c r="F91" s="29">
        <f t="shared" si="6"/>
        <v>20310</v>
      </c>
      <c r="G91" s="29">
        <f t="shared" si="7"/>
        <v>162480</v>
      </c>
    </row>
    <row r="92" s="20" customFormat="1" ht="20" customHeight="1" spans="1:7">
      <c r="A92" s="27" t="s">
        <v>185</v>
      </c>
      <c r="B92" s="30" t="s">
        <v>186</v>
      </c>
      <c r="C92" s="31">
        <v>1414</v>
      </c>
      <c r="D92" s="29">
        <f t="shared" si="4"/>
        <v>56560</v>
      </c>
      <c r="E92" s="29">
        <f t="shared" si="5"/>
        <v>42420</v>
      </c>
      <c r="F92" s="29">
        <f t="shared" si="6"/>
        <v>14140</v>
      </c>
      <c r="G92" s="29">
        <f t="shared" si="7"/>
        <v>113120</v>
      </c>
    </row>
    <row r="93" s="20" customFormat="1" ht="20" customHeight="1" spans="1:7">
      <c r="A93" s="27" t="s">
        <v>187</v>
      </c>
      <c r="B93" s="30" t="s">
        <v>188</v>
      </c>
      <c r="C93" s="31">
        <v>332</v>
      </c>
      <c r="D93" s="29">
        <f t="shared" si="4"/>
        <v>13280</v>
      </c>
      <c r="E93" s="29">
        <f t="shared" si="5"/>
        <v>9960</v>
      </c>
      <c r="F93" s="29">
        <f t="shared" si="6"/>
        <v>3320</v>
      </c>
      <c r="G93" s="29">
        <f t="shared" si="7"/>
        <v>26560</v>
      </c>
    </row>
    <row r="94" s="20" customFormat="1" ht="20" customHeight="1" spans="1:7">
      <c r="A94" s="27" t="s">
        <v>189</v>
      </c>
      <c r="B94" s="30" t="s">
        <v>190</v>
      </c>
      <c r="C94" s="31">
        <v>7703</v>
      </c>
      <c r="D94" s="29">
        <f t="shared" si="4"/>
        <v>308120</v>
      </c>
      <c r="E94" s="29">
        <f t="shared" si="5"/>
        <v>231090</v>
      </c>
      <c r="F94" s="29">
        <f t="shared" si="6"/>
        <v>77030</v>
      </c>
      <c r="G94" s="29">
        <f t="shared" si="7"/>
        <v>616240</v>
      </c>
    </row>
    <row r="95" s="20" customFormat="1" ht="20" customHeight="1" spans="1:7">
      <c r="A95" s="27" t="s">
        <v>191</v>
      </c>
      <c r="B95" s="30" t="s">
        <v>192</v>
      </c>
      <c r="C95" s="31">
        <v>6</v>
      </c>
      <c r="D95" s="29">
        <f t="shared" si="4"/>
        <v>240</v>
      </c>
      <c r="E95" s="29">
        <f t="shared" si="5"/>
        <v>180</v>
      </c>
      <c r="F95" s="29">
        <f t="shared" si="6"/>
        <v>60</v>
      </c>
      <c r="G95" s="29">
        <f t="shared" si="7"/>
        <v>480</v>
      </c>
    </row>
    <row r="96" s="20" customFormat="1" ht="20" customHeight="1" spans="1:7">
      <c r="A96" s="27" t="s">
        <v>193</v>
      </c>
      <c r="B96" s="30" t="s">
        <v>194</v>
      </c>
      <c r="C96" s="31">
        <v>963</v>
      </c>
      <c r="D96" s="29">
        <f t="shared" si="4"/>
        <v>38520</v>
      </c>
      <c r="E96" s="29">
        <f t="shared" si="5"/>
        <v>28890</v>
      </c>
      <c r="F96" s="29">
        <f t="shared" si="6"/>
        <v>9630</v>
      </c>
      <c r="G96" s="29">
        <f t="shared" si="7"/>
        <v>77040</v>
      </c>
    </row>
    <row r="97" s="20" customFormat="1" ht="20" customHeight="1" spans="1:7">
      <c r="A97" s="27" t="s">
        <v>195</v>
      </c>
      <c r="B97" s="30" t="s">
        <v>196</v>
      </c>
      <c r="C97" s="31">
        <v>89</v>
      </c>
      <c r="D97" s="29">
        <f t="shared" si="4"/>
        <v>3560</v>
      </c>
      <c r="E97" s="29">
        <f t="shared" si="5"/>
        <v>2670</v>
      </c>
      <c r="F97" s="29">
        <f t="shared" si="6"/>
        <v>890</v>
      </c>
      <c r="G97" s="29">
        <f t="shared" si="7"/>
        <v>7120</v>
      </c>
    </row>
    <row r="98" s="20" customFormat="1" ht="20" customHeight="1" spans="1:7">
      <c r="A98" s="27" t="s">
        <v>197</v>
      </c>
      <c r="B98" s="30" t="s">
        <v>198</v>
      </c>
      <c r="C98" s="31">
        <v>989</v>
      </c>
      <c r="D98" s="29">
        <f t="shared" si="4"/>
        <v>39560</v>
      </c>
      <c r="E98" s="29">
        <f t="shared" si="5"/>
        <v>29670</v>
      </c>
      <c r="F98" s="29">
        <f t="shared" si="6"/>
        <v>9890</v>
      </c>
      <c r="G98" s="29">
        <f t="shared" si="7"/>
        <v>79120</v>
      </c>
    </row>
    <row r="99" s="20" customFormat="1" ht="20" customHeight="1" spans="1:7">
      <c r="A99" s="27" t="s">
        <v>199</v>
      </c>
      <c r="B99" s="30" t="s">
        <v>200</v>
      </c>
      <c r="C99" s="31">
        <v>117</v>
      </c>
      <c r="D99" s="29">
        <f t="shared" si="4"/>
        <v>4680</v>
      </c>
      <c r="E99" s="29">
        <f t="shared" si="5"/>
        <v>3510</v>
      </c>
      <c r="F99" s="29">
        <f t="shared" si="6"/>
        <v>1170</v>
      </c>
      <c r="G99" s="29">
        <f t="shared" si="7"/>
        <v>9360</v>
      </c>
    </row>
    <row r="100" s="20" customFormat="1" ht="20" customHeight="1" spans="1:7">
      <c r="A100" s="27" t="s">
        <v>201</v>
      </c>
      <c r="B100" s="30" t="s">
        <v>202</v>
      </c>
      <c r="C100" s="31">
        <v>650</v>
      </c>
      <c r="D100" s="29">
        <f t="shared" si="4"/>
        <v>26000</v>
      </c>
      <c r="E100" s="29">
        <f t="shared" si="5"/>
        <v>19500</v>
      </c>
      <c r="F100" s="29">
        <f t="shared" si="6"/>
        <v>6500</v>
      </c>
      <c r="G100" s="29">
        <f t="shared" si="7"/>
        <v>52000</v>
      </c>
    </row>
    <row r="101" s="20" customFormat="1" ht="20" customHeight="1" spans="1:7">
      <c r="A101" s="27" t="s">
        <v>203</v>
      </c>
      <c r="B101" s="30" t="s">
        <v>204</v>
      </c>
      <c r="C101" s="31">
        <v>2826</v>
      </c>
      <c r="D101" s="29">
        <f t="shared" si="4"/>
        <v>113040</v>
      </c>
      <c r="E101" s="29">
        <f t="shared" si="5"/>
        <v>84780</v>
      </c>
      <c r="F101" s="29">
        <f t="shared" si="6"/>
        <v>28260</v>
      </c>
      <c r="G101" s="29">
        <f t="shared" si="7"/>
        <v>226080</v>
      </c>
    </row>
    <row r="102" s="20" customFormat="1" ht="20" customHeight="1" spans="1:7">
      <c r="A102" s="27" t="s">
        <v>205</v>
      </c>
      <c r="B102" s="30" t="s">
        <v>206</v>
      </c>
      <c r="C102" s="31">
        <v>975</v>
      </c>
      <c r="D102" s="29">
        <f t="shared" si="4"/>
        <v>39000</v>
      </c>
      <c r="E102" s="29">
        <f t="shared" si="5"/>
        <v>29250</v>
      </c>
      <c r="F102" s="29">
        <f t="shared" si="6"/>
        <v>9750</v>
      </c>
      <c r="G102" s="29">
        <f t="shared" si="7"/>
        <v>78000</v>
      </c>
    </row>
    <row r="103" s="20" customFormat="1" ht="20" customHeight="1" spans="1:7">
      <c r="A103" s="27" t="s">
        <v>207</v>
      </c>
      <c r="B103" s="30" t="s">
        <v>208</v>
      </c>
      <c r="C103" s="31">
        <v>272</v>
      </c>
      <c r="D103" s="29">
        <f t="shared" si="4"/>
        <v>10880</v>
      </c>
      <c r="E103" s="29">
        <f t="shared" si="5"/>
        <v>8160</v>
      </c>
      <c r="F103" s="29">
        <f t="shared" si="6"/>
        <v>2720</v>
      </c>
      <c r="G103" s="29">
        <f t="shared" si="7"/>
        <v>21760</v>
      </c>
    </row>
    <row r="104" s="20" customFormat="1" ht="20" customHeight="1" spans="1:7">
      <c r="A104" s="27" t="s">
        <v>209</v>
      </c>
      <c r="B104" s="30" t="s">
        <v>210</v>
      </c>
      <c r="C104" s="31">
        <v>182</v>
      </c>
      <c r="D104" s="29">
        <f t="shared" si="4"/>
        <v>7280</v>
      </c>
      <c r="E104" s="29">
        <f t="shared" si="5"/>
        <v>5460</v>
      </c>
      <c r="F104" s="29">
        <f t="shared" si="6"/>
        <v>1820</v>
      </c>
      <c r="G104" s="29">
        <f t="shared" si="7"/>
        <v>14560</v>
      </c>
    </row>
    <row r="105" s="20" customFormat="1" ht="20" customHeight="1" spans="1:7">
      <c r="A105" s="27" t="s">
        <v>211</v>
      </c>
      <c r="B105" s="30" t="s">
        <v>212</v>
      </c>
      <c r="C105" s="31">
        <v>15</v>
      </c>
      <c r="D105" s="29">
        <f t="shared" si="4"/>
        <v>600</v>
      </c>
      <c r="E105" s="29">
        <f t="shared" si="5"/>
        <v>450</v>
      </c>
      <c r="F105" s="29">
        <f t="shared" si="6"/>
        <v>150</v>
      </c>
      <c r="G105" s="29">
        <f t="shared" si="7"/>
        <v>1200</v>
      </c>
    </row>
    <row r="106" s="20" customFormat="1" ht="20" customHeight="1" spans="1:7">
      <c r="A106" s="27" t="s">
        <v>213</v>
      </c>
      <c r="B106" s="30" t="s">
        <v>214</v>
      </c>
      <c r="C106" s="31">
        <v>47</v>
      </c>
      <c r="D106" s="29">
        <f t="shared" si="4"/>
        <v>1880</v>
      </c>
      <c r="E106" s="29">
        <f t="shared" si="5"/>
        <v>1410</v>
      </c>
      <c r="F106" s="29">
        <f t="shared" si="6"/>
        <v>470</v>
      </c>
      <c r="G106" s="29">
        <f t="shared" si="7"/>
        <v>3760</v>
      </c>
    </row>
    <row r="107" s="20" customFormat="1" ht="20" customHeight="1" spans="1:7">
      <c r="A107" s="27" t="s">
        <v>215</v>
      </c>
      <c r="B107" s="30" t="s">
        <v>216</v>
      </c>
      <c r="C107" s="31">
        <v>131</v>
      </c>
      <c r="D107" s="29">
        <f t="shared" si="4"/>
        <v>5240</v>
      </c>
      <c r="E107" s="29">
        <f t="shared" si="5"/>
        <v>3930</v>
      </c>
      <c r="F107" s="29">
        <f t="shared" si="6"/>
        <v>1310</v>
      </c>
      <c r="G107" s="29">
        <f t="shared" si="7"/>
        <v>10480</v>
      </c>
    </row>
    <row r="108" s="20" customFormat="1" ht="20" customHeight="1" spans="1:7">
      <c r="A108" s="27" t="s">
        <v>217</v>
      </c>
      <c r="B108" s="33" t="s">
        <v>218</v>
      </c>
      <c r="C108" s="34">
        <v>965</v>
      </c>
      <c r="D108" s="29">
        <f t="shared" si="4"/>
        <v>38600</v>
      </c>
      <c r="E108" s="29">
        <f t="shared" si="5"/>
        <v>28950</v>
      </c>
      <c r="F108" s="29">
        <f t="shared" si="6"/>
        <v>9650</v>
      </c>
      <c r="G108" s="29">
        <f t="shared" si="7"/>
        <v>77200</v>
      </c>
    </row>
    <row r="109" s="20" customFormat="1" ht="20" customHeight="1" spans="1:7">
      <c r="A109" s="27"/>
      <c r="B109" s="35" t="s">
        <v>219</v>
      </c>
      <c r="C109" s="34">
        <f t="shared" ref="C109:G109" si="8">SUM(C4:C108)</f>
        <v>23773</v>
      </c>
      <c r="D109" s="29">
        <f t="shared" si="8"/>
        <v>950920</v>
      </c>
      <c r="E109" s="29">
        <f t="shared" si="8"/>
        <v>713190</v>
      </c>
      <c r="F109" s="29">
        <f t="shared" si="8"/>
        <v>237730</v>
      </c>
      <c r="G109" s="29">
        <f t="shared" si="8"/>
        <v>1901840</v>
      </c>
    </row>
    <row r="110" s="20" customFormat="1" ht="21" customHeight="1" spans="1:7">
      <c r="A110" s="22"/>
      <c r="B110" s="42"/>
      <c r="C110" s="43"/>
      <c r="D110" s="44"/>
      <c r="E110" s="44"/>
      <c r="F110" s="44"/>
      <c r="G110" s="44"/>
    </row>
    <row r="111" s="20" customFormat="1" spans="1:7">
      <c r="A111" s="45"/>
      <c r="B111" s="46"/>
      <c r="C111" s="46"/>
      <c r="D111" s="46"/>
      <c r="E111" s="46"/>
      <c r="F111" s="46"/>
      <c r="G111" s="46"/>
    </row>
    <row r="112" s="20" customFormat="1" spans="1:7">
      <c r="A112" s="46"/>
      <c r="B112" s="46"/>
      <c r="C112" s="46"/>
      <c r="D112" s="46"/>
      <c r="E112" s="46"/>
      <c r="F112" s="46"/>
      <c r="G112" s="46"/>
    </row>
    <row r="113" s="20" customFormat="1" ht="18.75" spans="1:7">
      <c r="A113" s="47"/>
      <c r="B113" s="47"/>
      <c r="C113" s="47"/>
      <c r="D113" s="47"/>
      <c r="E113" s="47"/>
      <c r="F113" s="47"/>
      <c r="G113" s="47"/>
    </row>
  </sheetData>
  <mergeCells count="4">
    <mergeCell ref="A1:G1"/>
    <mergeCell ref="A2:G2"/>
    <mergeCell ref="A113:G113"/>
    <mergeCell ref="A111:G112"/>
  </mergeCells>
  <printOptions horizontalCentered="1"/>
  <pageMargins left="0.118055555555556" right="0.0777777777777778" top="0.393055555555556" bottom="0.235416666666667" header="0.707638888888889" footer="0.5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workbookViewId="0">
      <selection activeCell="K1" sqref="K$1:K$1048576"/>
    </sheetView>
  </sheetViews>
  <sheetFormatPr defaultColWidth="9.64166666666667" defaultRowHeight="14.25"/>
  <cols>
    <col min="1" max="1" width="7.875" style="1" customWidth="1"/>
    <col min="2" max="2" width="11.375" style="1" customWidth="1"/>
    <col min="3" max="3" width="8.625" style="1" customWidth="1"/>
    <col min="4" max="4" width="8.5" style="1" customWidth="1"/>
    <col min="5" max="5" width="8.375" style="1" customWidth="1"/>
    <col min="6" max="6" width="9.25" style="1" customWidth="1"/>
    <col min="7" max="7" width="9.5" style="1" customWidth="1"/>
    <col min="8" max="8" width="12.5" style="1" customWidth="1"/>
    <col min="9" max="9" width="9.125" style="1" customWidth="1"/>
    <col min="10" max="10" width="7.625" style="1" customWidth="1"/>
    <col min="11" max="253" width="9" style="1"/>
    <col min="254" max="16382" width="9" style="2"/>
  </cols>
  <sheetData>
    <row r="1" ht="16" customHeight="1" spans="1:1">
      <c r="A1" s="1" t="s">
        <v>220</v>
      </c>
    </row>
    <row r="2" ht="24" customHeight="1" spans="1:10">
      <c r="A2" s="3" t="s">
        <v>221</v>
      </c>
      <c r="B2" s="3"/>
      <c r="C2" s="3"/>
      <c r="D2" s="3"/>
      <c r="E2" s="3"/>
      <c r="F2" s="3"/>
      <c r="G2" s="3"/>
      <c r="H2" s="3"/>
      <c r="I2" s="3"/>
      <c r="J2" s="3"/>
    </row>
    <row r="3" ht="81" customHeight="1" spans="1:24">
      <c r="A3" s="4"/>
      <c r="B3" s="4"/>
      <c r="C3" s="4" t="s">
        <v>222</v>
      </c>
      <c r="D3" s="5" t="s">
        <v>223</v>
      </c>
      <c r="E3" s="5" t="s">
        <v>224</v>
      </c>
      <c r="F3" s="5" t="s">
        <v>225</v>
      </c>
      <c r="G3" s="5" t="s">
        <v>226</v>
      </c>
      <c r="H3" s="5" t="s">
        <v>227</v>
      </c>
      <c r="I3" s="7" t="s">
        <v>228</v>
      </c>
      <c r="J3" s="7" t="s">
        <v>229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30" customHeight="1" spans="1:24">
      <c r="A4" s="6" t="s">
        <v>230</v>
      </c>
      <c r="B4" s="7" t="s">
        <v>231</v>
      </c>
      <c r="C4" s="1">
        <v>1552.44</v>
      </c>
      <c r="D4" s="8">
        <f>C5*800</f>
        <v>13600</v>
      </c>
      <c r="E4" s="8">
        <f>C5*80</f>
        <v>1360</v>
      </c>
      <c r="F4" s="8">
        <f t="shared" ref="F4:F7" si="0">D4+E4</f>
        <v>14960</v>
      </c>
      <c r="G4" s="8">
        <f t="shared" ref="G4:G7" si="1">F4*0.7</f>
        <v>10472</v>
      </c>
      <c r="H4" s="8">
        <f t="shared" ref="H4:H7" si="2">F4*0.3</f>
        <v>4488</v>
      </c>
      <c r="I4" s="8">
        <f>F4+F6</f>
        <v>15840</v>
      </c>
      <c r="J4" s="6" t="s">
        <v>230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28" customHeight="1" spans="1:24">
      <c r="A5" s="9"/>
      <c r="B5" s="4" t="s">
        <v>232</v>
      </c>
      <c r="C5" s="4">
        <v>17</v>
      </c>
      <c r="D5" s="10"/>
      <c r="E5" s="10"/>
      <c r="F5" s="10"/>
      <c r="G5" s="10"/>
      <c r="H5" s="10"/>
      <c r="I5" s="19"/>
      <c r="J5" s="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30" customHeight="1" spans="1:24">
      <c r="A6" s="11"/>
      <c r="B6" s="4" t="s">
        <v>233</v>
      </c>
      <c r="C6" s="4">
        <v>1</v>
      </c>
      <c r="D6" s="4">
        <f>C6*800</f>
        <v>800</v>
      </c>
      <c r="E6" s="4">
        <v>80</v>
      </c>
      <c r="F6" s="4">
        <f t="shared" si="0"/>
        <v>880</v>
      </c>
      <c r="G6" s="4">
        <f t="shared" si="1"/>
        <v>616</v>
      </c>
      <c r="H6" s="4">
        <f t="shared" si="2"/>
        <v>264</v>
      </c>
      <c r="I6" s="10"/>
      <c r="J6" s="1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35" customHeight="1" spans="1:24">
      <c r="A7" s="6" t="s">
        <v>234</v>
      </c>
      <c r="B7" s="7" t="s">
        <v>231</v>
      </c>
      <c r="C7" s="4">
        <v>7681.6</v>
      </c>
      <c r="D7" s="8">
        <f>C8*800</f>
        <v>68000</v>
      </c>
      <c r="E7" s="8">
        <f>C8*80</f>
        <v>6800</v>
      </c>
      <c r="F7" s="8">
        <f t="shared" si="0"/>
        <v>74800</v>
      </c>
      <c r="G7" s="8">
        <f t="shared" si="1"/>
        <v>52360</v>
      </c>
      <c r="H7" s="8">
        <f t="shared" si="2"/>
        <v>22440</v>
      </c>
      <c r="I7" s="8">
        <f>F7+F9+F10</f>
        <v>84560</v>
      </c>
      <c r="J7" s="6" t="s">
        <v>234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21" customHeight="1" spans="1:24">
      <c r="A8" s="9"/>
      <c r="B8" s="4" t="s">
        <v>232</v>
      </c>
      <c r="C8" s="4">
        <v>85</v>
      </c>
      <c r="D8" s="10"/>
      <c r="E8" s="10"/>
      <c r="F8" s="10"/>
      <c r="G8" s="10"/>
      <c r="H8" s="10"/>
      <c r="I8" s="19"/>
      <c r="J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29" customHeight="1" spans="1:24">
      <c r="A9" s="9"/>
      <c r="B9" s="7" t="s">
        <v>235</v>
      </c>
      <c r="C9" s="4">
        <v>1</v>
      </c>
      <c r="D9" s="10">
        <v>0</v>
      </c>
      <c r="E9" s="10">
        <v>80</v>
      </c>
      <c r="F9" s="10">
        <v>80</v>
      </c>
      <c r="G9" s="10">
        <v>56</v>
      </c>
      <c r="H9" s="10">
        <v>24</v>
      </c>
      <c r="I9" s="19"/>
      <c r="J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24" customHeight="1" spans="1:24">
      <c r="A10" s="11"/>
      <c r="B10" s="4" t="s">
        <v>233</v>
      </c>
      <c r="C10" s="4">
        <v>11</v>
      </c>
      <c r="D10" s="4">
        <f>C10*800</f>
        <v>8800</v>
      </c>
      <c r="E10" s="4">
        <v>880</v>
      </c>
      <c r="F10" s="4">
        <f t="shared" ref="F10:F13" si="3">D10+E10</f>
        <v>9680</v>
      </c>
      <c r="G10" s="4">
        <f t="shared" ref="G10:G13" si="4">F10*0.7</f>
        <v>6776</v>
      </c>
      <c r="H10" s="4">
        <f t="shared" ref="H10:H13" si="5">F10*0.3</f>
        <v>2904</v>
      </c>
      <c r="I10" s="10"/>
      <c r="J10" s="1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29" customHeight="1" spans="1:24">
      <c r="A11" s="7" t="s">
        <v>236</v>
      </c>
      <c r="B11" s="7" t="s">
        <v>231</v>
      </c>
      <c r="C11" s="1">
        <v>2941.3</v>
      </c>
      <c r="D11" s="8">
        <f>C12*800</f>
        <v>24800</v>
      </c>
      <c r="E11" s="8">
        <f>C12*80</f>
        <v>2480</v>
      </c>
      <c r="F11" s="8">
        <f t="shared" si="3"/>
        <v>27280</v>
      </c>
      <c r="G11" s="8">
        <f t="shared" si="4"/>
        <v>19096</v>
      </c>
      <c r="H11" s="8">
        <f t="shared" si="5"/>
        <v>8184</v>
      </c>
      <c r="I11" s="8">
        <f>F11+F13</f>
        <v>27280</v>
      </c>
      <c r="J11" s="7" t="s">
        <v>236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22" customHeight="1" spans="1:24">
      <c r="A12" s="7"/>
      <c r="B12" s="4" t="s">
        <v>232</v>
      </c>
      <c r="C12" s="4">
        <v>31</v>
      </c>
      <c r="D12" s="10"/>
      <c r="E12" s="10"/>
      <c r="F12" s="10"/>
      <c r="G12" s="10"/>
      <c r="H12" s="10"/>
      <c r="I12" s="19"/>
      <c r="J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24" customHeight="1" spans="1:24">
      <c r="A13" s="7"/>
      <c r="B13" s="4" t="s">
        <v>233</v>
      </c>
      <c r="C13" s="4">
        <v>0</v>
      </c>
      <c r="D13" s="4">
        <f>C13*800</f>
        <v>0</v>
      </c>
      <c r="E13" s="4">
        <v>0</v>
      </c>
      <c r="F13" s="4">
        <f t="shared" si="3"/>
        <v>0</v>
      </c>
      <c r="G13" s="4">
        <f t="shared" si="4"/>
        <v>0</v>
      </c>
      <c r="H13" s="4">
        <f t="shared" si="5"/>
        <v>0</v>
      </c>
      <c r="I13" s="10"/>
      <c r="J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23" customHeight="1" spans="1:24">
      <c r="A14" s="12" t="s">
        <v>219</v>
      </c>
      <c r="B14" s="13"/>
      <c r="C14" s="14"/>
      <c r="D14" s="4">
        <f t="shared" ref="D14:F14" si="6">D11+D13+D7+D10+D4+D6</f>
        <v>116000</v>
      </c>
      <c r="E14" s="4">
        <f t="shared" si="6"/>
        <v>11600</v>
      </c>
      <c r="F14" s="4">
        <f t="shared" si="6"/>
        <v>127600</v>
      </c>
      <c r="G14" s="15">
        <f>SUM(G1:G13)</f>
        <v>89376</v>
      </c>
      <c r="H14" s="4">
        <f>H11+H13+H7+H10+H4+H6</f>
        <v>38280</v>
      </c>
      <c r="I14" s="15">
        <f>SUM(I1:I13)</f>
        <v>127680</v>
      </c>
      <c r="J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23" customHeight="1" spans="1:24">
      <c r="A15" s="16"/>
      <c r="B15" s="16"/>
      <c r="C15" s="16"/>
      <c r="G15" s="17"/>
      <c r="I15" s="17"/>
      <c r="J15" s="1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10">
      <c r="A16" s="18"/>
      <c r="B16" s="18"/>
      <c r="C16" s="18"/>
      <c r="D16" s="18"/>
      <c r="E16" s="18"/>
      <c r="F16" s="18"/>
      <c r="G16" s="18"/>
      <c r="H16" s="18"/>
      <c r="I16" s="18"/>
      <c r="J16" s="18"/>
    </row>
  </sheetData>
  <mergeCells count="28">
    <mergeCell ref="A2:J2"/>
    <mergeCell ref="A3:B3"/>
    <mergeCell ref="A14:C14"/>
    <mergeCell ref="A16:J16"/>
    <mergeCell ref="A4:A6"/>
    <mergeCell ref="A7:A10"/>
    <mergeCell ref="A11:A13"/>
    <mergeCell ref="D4:D5"/>
    <mergeCell ref="D7:D8"/>
    <mergeCell ref="D11:D12"/>
    <mergeCell ref="E4:E5"/>
    <mergeCell ref="E7:E8"/>
    <mergeCell ref="E11:E12"/>
    <mergeCell ref="F4:F5"/>
    <mergeCell ref="F7:F8"/>
    <mergeCell ref="F11:F12"/>
    <mergeCell ref="G4:G5"/>
    <mergeCell ref="G7:G8"/>
    <mergeCell ref="G11:G12"/>
    <mergeCell ref="H4:H5"/>
    <mergeCell ref="H7:H8"/>
    <mergeCell ref="H11:H12"/>
    <mergeCell ref="I4:I6"/>
    <mergeCell ref="I7:I10"/>
    <mergeCell ref="I11:I13"/>
    <mergeCell ref="J4:J6"/>
    <mergeCell ref="J7:J10"/>
    <mergeCell ref="J11:J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养殖环节</vt:lpstr>
      <vt:lpstr>屠宰环节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lfk</cp:lastModifiedBy>
  <dcterms:created xsi:type="dcterms:W3CDTF">2024-03-12T01:59:00Z</dcterms:created>
  <dcterms:modified xsi:type="dcterms:W3CDTF">2024-03-15T01:36:27Z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57568D9BA89E423DA6293CC0FFF823EF_13</vt:lpwstr>
  </property>
  <property fmtid="{D5CDD505-2E9C-101B-9397-08002B2CF9AE}" pid="3" name="KSOProductBuildVer">
    <vt:lpwstr>2052-12.1.0.16388</vt:lpwstr>
  </property>
</Properties>
</file>